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xl/commentsmeta3" ContentType="application/binary"/>
  <Override PartName="/xl/commentsmeta4" ContentType="application/binary"/>
  <Override PartName="/xl/commentsmeta5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pt_Fundraising\Compta Membership\REPORTING\Régionales\"/>
    </mc:Choice>
  </mc:AlternateContent>
  <bookViews>
    <workbookView xWindow="0" yWindow="0" windowWidth="23040" windowHeight="9072"/>
  </bookViews>
  <sheets>
    <sheet name="2023" sheetId="11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</sheets>
  <calcPr calcId="162913"/>
  <extLst>
    <ext uri="GoogleSheetsCustomDataVersion1">
      <go:sheetsCustomData xmlns:go="http://customooxmlschemas.google.com/" r:id="rId14" roundtripDataSignature="AMtx7mj8q8dJGynDtOlx0K+ERjZJxpNBKA=="/>
    </ext>
  </extLst>
</workbook>
</file>

<file path=xl/calcChain.xml><?xml version="1.0" encoding="utf-8"?>
<calcChain xmlns="http://schemas.openxmlformats.org/spreadsheetml/2006/main">
  <c r="Q31" i="11" l="1"/>
  <c r="P31" i="11"/>
  <c r="M31" i="11"/>
  <c r="M32" i="11" s="1"/>
  <c r="L31" i="11"/>
  <c r="K31" i="11"/>
  <c r="J31" i="11"/>
  <c r="J32" i="11" s="1"/>
  <c r="I31" i="11"/>
  <c r="H31" i="11"/>
  <c r="G31" i="11"/>
  <c r="F31" i="11"/>
  <c r="E31" i="11"/>
  <c r="D31" i="11"/>
  <c r="C31" i="11"/>
  <c r="B31" i="11"/>
  <c r="B32" i="11" s="1"/>
  <c r="U30" i="11"/>
  <c r="R30" i="11"/>
  <c r="S30" i="11" s="1"/>
  <c r="U29" i="11"/>
  <c r="R29" i="11"/>
  <c r="S29" i="11" s="1"/>
  <c r="U28" i="11"/>
  <c r="R28" i="11"/>
  <c r="S28" i="11" s="1"/>
  <c r="U27" i="11"/>
  <c r="R27" i="11"/>
  <c r="S27" i="11" s="1"/>
  <c r="U26" i="11"/>
  <c r="R26" i="11"/>
  <c r="S26" i="11" s="1"/>
  <c r="U25" i="11"/>
  <c r="R25" i="11"/>
  <c r="S25" i="11" s="1"/>
  <c r="U24" i="11"/>
  <c r="R24" i="11"/>
  <c r="S24" i="11" s="1"/>
  <c r="U23" i="11"/>
  <c r="S23" i="11"/>
  <c r="R23" i="11"/>
  <c r="U22" i="11"/>
  <c r="S22" i="11"/>
  <c r="R22" i="11"/>
  <c r="U21" i="11"/>
  <c r="R21" i="11"/>
  <c r="S21" i="11" s="1"/>
  <c r="U20" i="11"/>
  <c r="R20" i="11"/>
  <c r="S20" i="11" s="1"/>
  <c r="U19" i="11"/>
  <c r="R19" i="11"/>
  <c r="S19" i="11" s="1"/>
  <c r="U18" i="11"/>
  <c r="R18" i="11"/>
  <c r="S18" i="11" s="1"/>
  <c r="U17" i="11"/>
  <c r="R17" i="11"/>
  <c r="S17" i="11" s="1"/>
  <c r="U16" i="11"/>
  <c r="R16" i="11"/>
  <c r="S16" i="11" s="1"/>
  <c r="U15" i="11"/>
  <c r="S15" i="11"/>
  <c r="R15" i="11"/>
  <c r="U14" i="11"/>
  <c r="R14" i="11"/>
  <c r="S14" i="11" s="1"/>
  <c r="U13" i="11"/>
  <c r="R13" i="11"/>
  <c r="S13" i="11" s="1"/>
  <c r="U12" i="11"/>
  <c r="R12" i="11"/>
  <c r="S12" i="11" s="1"/>
  <c r="U11" i="11"/>
  <c r="R11" i="11"/>
  <c r="S11" i="11" s="1"/>
  <c r="U10" i="11"/>
  <c r="R10" i="11"/>
  <c r="S10" i="11" s="1"/>
  <c r="U9" i="11"/>
  <c r="R9" i="11"/>
  <c r="S9" i="11" s="1"/>
  <c r="U8" i="11"/>
  <c r="R8" i="11"/>
  <c r="S8" i="11" s="1"/>
  <c r="U7" i="11"/>
  <c r="S7" i="11"/>
  <c r="R7" i="11"/>
  <c r="U6" i="11"/>
  <c r="S6" i="11"/>
  <c r="R6" i="11"/>
  <c r="U5" i="11"/>
  <c r="R5" i="11"/>
  <c r="S5" i="11" s="1"/>
  <c r="H32" i="11" l="1"/>
  <c r="G32" i="11"/>
  <c r="R31" i="11"/>
  <c r="S31" i="11" s="1"/>
  <c r="C32" i="11"/>
  <c r="I32" i="11"/>
  <c r="K32" i="11"/>
  <c r="L32" i="11"/>
  <c r="D32" i="11"/>
  <c r="F32" i="11"/>
  <c r="E32" i="11"/>
  <c r="P26" i="10"/>
  <c r="Q26" i="10" s="1"/>
  <c r="R26" i="10" s="1"/>
  <c r="O26" i="10"/>
  <c r="L26" i="10"/>
  <c r="J26" i="10"/>
  <c r="C26" i="10"/>
  <c r="Q25" i="10"/>
  <c r="R25" i="10" s="1"/>
  <c r="M25" i="10"/>
  <c r="M26" i="10" s="1"/>
  <c r="L25" i="10"/>
  <c r="K25" i="10"/>
  <c r="J25" i="10"/>
  <c r="K26" i="10" s="1"/>
  <c r="I25" i="10"/>
  <c r="I26" i="10" s="1"/>
  <c r="H25" i="10"/>
  <c r="H26" i="10" s="1"/>
  <c r="F25" i="10"/>
  <c r="E25" i="10"/>
  <c r="E26" i="10" s="1"/>
  <c r="D25" i="10"/>
  <c r="D26" i="10" s="1"/>
  <c r="C25" i="10"/>
  <c r="B25" i="10"/>
  <c r="R24" i="10"/>
  <c r="Q24" i="10"/>
  <c r="R23" i="10"/>
  <c r="Q23" i="10"/>
  <c r="R22" i="10"/>
  <c r="Q22" i="10"/>
  <c r="Q21" i="10"/>
  <c r="R21" i="10" s="1"/>
  <c r="R20" i="10"/>
  <c r="Q20" i="10"/>
  <c r="R19" i="10"/>
  <c r="Q19" i="10"/>
  <c r="R18" i="10"/>
  <c r="Q18" i="10"/>
  <c r="Q17" i="10"/>
  <c r="R17" i="10" s="1"/>
  <c r="R16" i="10"/>
  <c r="Q16" i="10"/>
  <c r="R15" i="10"/>
  <c r="Q15" i="10"/>
  <c r="R14" i="10"/>
  <c r="Q14" i="10"/>
  <c r="Q13" i="10"/>
  <c r="R13" i="10" s="1"/>
  <c r="R12" i="10"/>
  <c r="Q12" i="10"/>
  <c r="R11" i="10"/>
  <c r="Q11" i="10"/>
  <c r="R10" i="10"/>
  <c r="Q10" i="10"/>
  <c r="Q9" i="10"/>
  <c r="Q8" i="10"/>
  <c r="R8" i="10" s="1"/>
  <c r="Q7" i="10"/>
  <c r="R7" i="10" s="1"/>
  <c r="Q6" i="10"/>
  <c r="R6" i="10" s="1"/>
  <c r="Q5" i="10"/>
  <c r="R5" i="10" s="1"/>
  <c r="Q4" i="10"/>
  <c r="R4" i="10" s="1"/>
  <c r="Q3" i="10"/>
  <c r="R3" i="10" s="1"/>
  <c r="Q2" i="10"/>
  <c r="R2" i="10" s="1"/>
  <c r="G30" i="9"/>
  <c r="E30" i="9"/>
  <c r="Q29" i="9"/>
  <c r="R29" i="9" s="1"/>
  <c r="S29" i="9" s="1"/>
  <c r="P29" i="9"/>
  <c r="M29" i="9"/>
  <c r="M30" i="9" s="1"/>
  <c r="L29" i="9"/>
  <c r="L30" i="9" s="1"/>
  <c r="K29" i="9"/>
  <c r="K30" i="9" s="1"/>
  <c r="J29" i="9"/>
  <c r="I29" i="9"/>
  <c r="I30" i="9" s="1"/>
  <c r="G29" i="9"/>
  <c r="F29" i="9"/>
  <c r="F30" i="9" s="1"/>
  <c r="E29" i="9"/>
  <c r="D29" i="9"/>
  <c r="D30" i="9" s="1"/>
  <c r="C29" i="9"/>
  <c r="C30" i="9" s="1"/>
  <c r="B29" i="9"/>
  <c r="B30" i="9" s="1"/>
  <c r="R28" i="9"/>
  <c r="S28" i="9" s="1"/>
  <c r="R27" i="9"/>
  <c r="S27" i="9" s="1"/>
  <c r="R26" i="9"/>
  <c r="S26" i="9" s="1"/>
  <c r="R25" i="9"/>
  <c r="S25" i="9" s="1"/>
  <c r="R24" i="9"/>
  <c r="S24" i="9" s="1"/>
  <c r="R23" i="9"/>
  <c r="S23" i="9" s="1"/>
  <c r="R22" i="9"/>
  <c r="S22" i="9" s="1"/>
  <c r="R21" i="9"/>
  <c r="S21" i="9" s="1"/>
  <c r="R20" i="9"/>
  <c r="S20" i="9" s="1"/>
  <c r="R19" i="9"/>
  <c r="S19" i="9" s="1"/>
  <c r="R18" i="9"/>
  <c r="S18" i="9" s="1"/>
  <c r="R17" i="9"/>
  <c r="S17" i="9" s="1"/>
  <c r="R16" i="9"/>
  <c r="S16" i="9" s="1"/>
  <c r="R15" i="9"/>
  <c r="S15" i="9" s="1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R8" i="9"/>
  <c r="S8" i="9" s="1"/>
  <c r="R7" i="9"/>
  <c r="S7" i="9" s="1"/>
  <c r="R6" i="9"/>
  <c r="S6" i="9" s="1"/>
  <c r="R5" i="9"/>
  <c r="S5" i="9" s="1"/>
  <c r="J30" i="8"/>
  <c r="Q29" i="8"/>
  <c r="R29" i="8" s="1"/>
  <c r="P29" i="8"/>
  <c r="O29" i="8"/>
  <c r="M29" i="8"/>
  <c r="L29" i="8"/>
  <c r="L30" i="8" s="1"/>
  <c r="K29" i="8"/>
  <c r="J29" i="8"/>
  <c r="I29" i="8"/>
  <c r="H29" i="8"/>
  <c r="H30" i="8" s="1"/>
  <c r="G29" i="8"/>
  <c r="G30" i="8" s="1"/>
  <c r="F29" i="8"/>
  <c r="F30" i="8" s="1"/>
  <c r="E29" i="8"/>
  <c r="D29" i="8"/>
  <c r="D30" i="8" s="1"/>
  <c r="C29" i="8"/>
  <c r="B29" i="8"/>
  <c r="Q28" i="8"/>
  <c r="R28" i="8" s="1"/>
  <c r="Q27" i="8"/>
  <c r="R27" i="8" s="1"/>
  <c r="Q26" i="8"/>
  <c r="R26" i="8" s="1"/>
  <c r="Q25" i="8"/>
  <c r="R25" i="8" s="1"/>
  <c r="Q24" i="8"/>
  <c r="R24" i="8" s="1"/>
  <c r="Q23" i="8"/>
  <c r="R23" i="8" s="1"/>
  <c r="Q22" i="8"/>
  <c r="R22" i="8" s="1"/>
  <c r="Q21" i="8"/>
  <c r="R21" i="8" s="1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Q14" i="8"/>
  <c r="R14" i="8" s="1"/>
  <c r="Q13" i="8"/>
  <c r="R13" i="8" s="1"/>
  <c r="Q12" i="8"/>
  <c r="R12" i="8" s="1"/>
  <c r="Q11" i="8"/>
  <c r="R11" i="8" s="1"/>
  <c r="Q10" i="8"/>
  <c r="R10" i="8" s="1"/>
  <c r="Q9" i="8"/>
  <c r="R9" i="8" s="1"/>
  <c r="Q8" i="8"/>
  <c r="R8" i="8" s="1"/>
  <c r="Q7" i="8"/>
  <c r="R7" i="8" s="1"/>
  <c r="Q6" i="8"/>
  <c r="R6" i="8" s="1"/>
  <c r="Q5" i="8"/>
  <c r="R5" i="8" s="1"/>
  <c r="B31" i="7"/>
  <c r="M30" i="7"/>
  <c r="M31" i="7" s="1"/>
  <c r="L30" i="7"/>
  <c r="K30" i="7"/>
  <c r="J30" i="7"/>
  <c r="I30" i="7"/>
  <c r="H30" i="7"/>
  <c r="H31" i="7" s="1"/>
  <c r="G30" i="7"/>
  <c r="F30" i="7"/>
  <c r="F31" i="7" s="1"/>
  <c r="C30" i="7"/>
  <c r="C31" i="7" s="1"/>
  <c r="B30" i="7"/>
  <c r="T29" i="7"/>
  <c r="P29" i="7"/>
  <c r="Q29" i="7" s="1"/>
  <c r="R29" i="7" s="1"/>
  <c r="O29" i="7"/>
  <c r="T28" i="7"/>
  <c r="P28" i="7"/>
  <c r="O28" i="7"/>
  <c r="T27" i="7"/>
  <c r="P27" i="7"/>
  <c r="Q27" i="7" s="1"/>
  <c r="R27" i="7" s="1"/>
  <c r="O27" i="7"/>
  <c r="T26" i="7"/>
  <c r="P26" i="7"/>
  <c r="O26" i="7"/>
  <c r="Q26" i="7" s="1"/>
  <c r="R26" i="7" s="1"/>
  <c r="T25" i="7"/>
  <c r="P25" i="7"/>
  <c r="Q25" i="7" s="1"/>
  <c r="R25" i="7" s="1"/>
  <c r="O25" i="7"/>
  <c r="T24" i="7"/>
  <c r="P24" i="7"/>
  <c r="O24" i="7"/>
  <c r="Q24" i="7" s="1"/>
  <c r="R24" i="7" s="1"/>
  <c r="T23" i="7"/>
  <c r="P23" i="7"/>
  <c r="Q23" i="7" s="1"/>
  <c r="R23" i="7" s="1"/>
  <c r="O23" i="7"/>
  <c r="T22" i="7"/>
  <c r="Q22" i="7"/>
  <c r="R22" i="7" s="1"/>
  <c r="P22" i="7"/>
  <c r="O22" i="7"/>
  <c r="T21" i="7"/>
  <c r="R21" i="7"/>
  <c r="P21" i="7"/>
  <c r="Q21" i="7" s="1"/>
  <c r="O21" i="7"/>
  <c r="T20" i="7"/>
  <c r="P20" i="7"/>
  <c r="Q20" i="7" s="1"/>
  <c r="R20" i="7" s="1"/>
  <c r="O20" i="7"/>
  <c r="T19" i="7"/>
  <c r="P19" i="7"/>
  <c r="Q19" i="7" s="1"/>
  <c r="R19" i="7" s="1"/>
  <c r="O19" i="7"/>
  <c r="T18" i="7"/>
  <c r="Q18" i="7"/>
  <c r="R18" i="7" s="1"/>
  <c r="P18" i="7"/>
  <c r="O18" i="7"/>
  <c r="T17" i="7"/>
  <c r="P17" i="7"/>
  <c r="Q17" i="7" s="1"/>
  <c r="R17" i="7" s="1"/>
  <c r="O17" i="7"/>
  <c r="T16" i="7"/>
  <c r="Q16" i="7"/>
  <c r="R16" i="7" s="1"/>
  <c r="P16" i="7"/>
  <c r="O16" i="7"/>
  <c r="T15" i="7"/>
  <c r="P15" i="7"/>
  <c r="Q15" i="7" s="1"/>
  <c r="R15" i="7" s="1"/>
  <c r="O15" i="7"/>
  <c r="T14" i="7"/>
  <c r="Q14" i="7"/>
  <c r="R14" i="7" s="1"/>
  <c r="P14" i="7"/>
  <c r="O14" i="7"/>
  <c r="T13" i="7"/>
  <c r="P13" i="7"/>
  <c r="Q13" i="7" s="1"/>
  <c r="R13" i="7" s="1"/>
  <c r="O13" i="7"/>
  <c r="T12" i="7"/>
  <c r="P12" i="7"/>
  <c r="O12" i="7"/>
  <c r="T11" i="7"/>
  <c r="P11" i="7"/>
  <c r="Q11" i="7" s="1"/>
  <c r="R11" i="7" s="1"/>
  <c r="O11" i="7"/>
  <c r="T10" i="7"/>
  <c r="P10" i="7"/>
  <c r="O10" i="7"/>
  <c r="Q10" i="7" s="1"/>
  <c r="R10" i="7" s="1"/>
  <c r="T9" i="7"/>
  <c r="P9" i="7"/>
  <c r="O9" i="7"/>
  <c r="Q9" i="7" s="1"/>
  <c r="R9" i="7" s="1"/>
  <c r="T8" i="7"/>
  <c r="P8" i="7"/>
  <c r="O8" i="7"/>
  <c r="Q8" i="7" s="1"/>
  <c r="R8" i="7" s="1"/>
  <c r="Q7" i="7"/>
  <c r="P7" i="7"/>
  <c r="T6" i="7"/>
  <c r="P6" i="7"/>
  <c r="Q6" i="7" s="1"/>
  <c r="R6" i="7" s="1"/>
  <c r="O6" i="7"/>
  <c r="T5" i="7"/>
  <c r="P5" i="7"/>
  <c r="O5" i="7"/>
  <c r="O30" i="7" s="1"/>
  <c r="F32" i="6"/>
  <c r="C32" i="6"/>
  <c r="M31" i="6"/>
  <c r="M32" i="6" s="1"/>
  <c r="L31" i="6"/>
  <c r="K31" i="6"/>
  <c r="K32" i="6" s="1"/>
  <c r="J31" i="6"/>
  <c r="I31" i="6"/>
  <c r="I32" i="6" s="1"/>
  <c r="H31" i="6"/>
  <c r="H32" i="6" s="1"/>
  <c r="G31" i="6"/>
  <c r="G32" i="6" s="1"/>
  <c r="F31" i="6"/>
  <c r="D31" i="6"/>
  <c r="D32" i="6" s="1"/>
  <c r="C31" i="6"/>
  <c r="B31" i="6"/>
  <c r="B32" i="6" s="1"/>
  <c r="P30" i="6"/>
  <c r="Q30" i="6" s="1"/>
  <c r="R30" i="6" s="1"/>
  <c r="O30" i="6"/>
  <c r="T30" i="6" s="1"/>
  <c r="T29" i="6"/>
  <c r="P29" i="6"/>
  <c r="O29" i="6"/>
  <c r="Q29" i="6" s="1"/>
  <c r="R29" i="6" s="1"/>
  <c r="P28" i="6"/>
  <c r="Q28" i="6" s="1"/>
  <c r="R28" i="6" s="1"/>
  <c r="O28" i="6"/>
  <c r="T28" i="6" s="1"/>
  <c r="T27" i="6"/>
  <c r="Q27" i="6"/>
  <c r="R27" i="6" s="1"/>
  <c r="P27" i="6"/>
  <c r="O27" i="6"/>
  <c r="P26" i="6"/>
  <c r="Q26" i="6" s="1"/>
  <c r="R26" i="6" s="1"/>
  <c r="O26" i="6"/>
  <c r="T26" i="6" s="1"/>
  <c r="P25" i="6"/>
  <c r="O25" i="6"/>
  <c r="T25" i="6" s="1"/>
  <c r="T24" i="6"/>
  <c r="P24" i="6"/>
  <c r="Q24" i="6" s="1"/>
  <c r="R24" i="6" s="1"/>
  <c r="O24" i="6"/>
  <c r="Q23" i="6"/>
  <c r="R23" i="6" s="1"/>
  <c r="P23" i="6"/>
  <c r="O23" i="6"/>
  <c r="T23" i="6" s="1"/>
  <c r="P22" i="6"/>
  <c r="Q22" i="6" s="1"/>
  <c r="R22" i="6" s="1"/>
  <c r="O22" i="6"/>
  <c r="T22" i="6" s="1"/>
  <c r="T21" i="6"/>
  <c r="Q21" i="6"/>
  <c r="R21" i="6" s="1"/>
  <c r="P21" i="6"/>
  <c r="O21" i="6"/>
  <c r="P20" i="6"/>
  <c r="Q20" i="6" s="1"/>
  <c r="R20" i="6" s="1"/>
  <c r="O20" i="6"/>
  <c r="T20" i="6" s="1"/>
  <c r="T19" i="6"/>
  <c r="Q19" i="6"/>
  <c r="R19" i="6" s="1"/>
  <c r="P19" i="6"/>
  <c r="O19" i="6"/>
  <c r="R18" i="6"/>
  <c r="P18" i="6"/>
  <c r="Q18" i="6" s="1"/>
  <c r="O18" i="6"/>
  <c r="T18" i="6" s="1"/>
  <c r="T17" i="6"/>
  <c r="P17" i="6"/>
  <c r="Q17" i="6" s="1"/>
  <c r="R17" i="6" s="1"/>
  <c r="O17" i="6"/>
  <c r="T16" i="6"/>
  <c r="P16" i="6"/>
  <c r="Q16" i="6" s="1"/>
  <c r="R16" i="6" s="1"/>
  <c r="O16" i="6"/>
  <c r="P15" i="6"/>
  <c r="O15" i="6"/>
  <c r="T15" i="6" s="1"/>
  <c r="T14" i="6"/>
  <c r="P14" i="6"/>
  <c r="Q14" i="6" s="1"/>
  <c r="R14" i="6" s="1"/>
  <c r="O14" i="6"/>
  <c r="P13" i="6"/>
  <c r="O13" i="6"/>
  <c r="T13" i="6" s="1"/>
  <c r="P12" i="6"/>
  <c r="Q12" i="6" s="1"/>
  <c r="R12" i="6" s="1"/>
  <c r="O12" i="6"/>
  <c r="T12" i="6" s="1"/>
  <c r="T11" i="6"/>
  <c r="Q11" i="6"/>
  <c r="R11" i="6" s="1"/>
  <c r="P11" i="6"/>
  <c r="O11" i="6"/>
  <c r="P10" i="6"/>
  <c r="Q10" i="6" s="1"/>
  <c r="R10" i="6" s="1"/>
  <c r="O10" i="6"/>
  <c r="T10" i="6" s="1"/>
  <c r="P9" i="6"/>
  <c r="O9" i="6"/>
  <c r="T9" i="6" s="1"/>
  <c r="T8" i="6"/>
  <c r="P8" i="6"/>
  <c r="Q8" i="6" s="1"/>
  <c r="R8" i="6" s="1"/>
  <c r="P7" i="6"/>
  <c r="Q7" i="6" s="1"/>
  <c r="R7" i="6" s="1"/>
  <c r="O7" i="6"/>
  <c r="T7" i="6" s="1"/>
  <c r="T6" i="6"/>
  <c r="Q6" i="6"/>
  <c r="R6" i="6" s="1"/>
  <c r="P6" i="6"/>
  <c r="O6" i="6"/>
  <c r="T5" i="6"/>
  <c r="P5" i="6"/>
  <c r="Q5" i="6" s="1"/>
  <c r="R5" i="6" s="1"/>
  <c r="G32" i="5"/>
  <c r="B32" i="5"/>
  <c r="M31" i="5"/>
  <c r="L31" i="5"/>
  <c r="L32" i="5" s="1"/>
  <c r="K31" i="5"/>
  <c r="K32" i="5" s="1"/>
  <c r="J31" i="5"/>
  <c r="I31" i="5"/>
  <c r="I32" i="5" s="1"/>
  <c r="H31" i="5"/>
  <c r="H32" i="5" s="1"/>
  <c r="G31" i="5"/>
  <c r="F31" i="5"/>
  <c r="E31" i="5"/>
  <c r="D31" i="5"/>
  <c r="D32" i="5" s="1"/>
  <c r="C31" i="5"/>
  <c r="C32" i="5" s="1"/>
  <c r="B31" i="5"/>
  <c r="P30" i="5"/>
  <c r="Q30" i="5" s="1"/>
  <c r="R30" i="5" s="1"/>
  <c r="O30" i="5"/>
  <c r="T30" i="5" s="1"/>
  <c r="T29" i="5"/>
  <c r="Q29" i="5"/>
  <c r="R29" i="5" s="1"/>
  <c r="P29" i="5"/>
  <c r="O29" i="5"/>
  <c r="R28" i="5"/>
  <c r="P28" i="5"/>
  <c r="Q28" i="5" s="1"/>
  <c r="O28" i="5"/>
  <c r="T28" i="5" s="1"/>
  <c r="T27" i="5"/>
  <c r="P27" i="5"/>
  <c r="Q27" i="5" s="1"/>
  <c r="R27" i="5" s="1"/>
  <c r="O27" i="5"/>
  <c r="P26" i="5"/>
  <c r="Q26" i="5" s="1"/>
  <c r="R26" i="5" s="1"/>
  <c r="O26" i="5"/>
  <c r="T26" i="5" s="1"/>
  <c r="P25" i="5"/>
  <c r="O25" i="5"/>
  <c r="T25" i="5" s="1"/>
  <c r="R24" i="5"/>
  <c r="Q24" i="5"/>
  <c r="P24" i="5"/>
  <c r="O24" i="5"/>
  <c r="T24" i="5" s="1"/>
  <c r="T23" i="5"/>
  <c r="P23" i="5"/>
  <c r="O23" i="5"/>
  <c r="Q23" i="5" s="1"/>
  <c r="R23" i="5" s="1"/>
  <c r="P22" i="5"/>
  <c r="Q22" i="5" s="1"/>
  <c r="R22" i="5" s="1"/>
  <c r="O22" i="5"/>
  <c r="T22" i="5" s="1"/>
  <c r="T21" i="5"/>
  <c r="Q21" i="5"/>
  <c r="R21" i="5" s="1"/>
  <c r="P21" i="5"/>
  <c r="O21" i="5"/>
  <c r="P20" i="5"/>
  <c r="Q20" i="5" s="1"/>
  <c r="R20" i="5" s="1"/>
  <c r="O20" i="5"/>
  <c r="T20" i="5" s="1"/>
  <c r="P19" i="5"/>
  <c r="O19" i="5"/>
  <c r="T19" i="5" s="1"/>
  <c r="R18" i="5"/>
  <c r="P18" i="5"/>
  <c r="Q18" i="5" s="1"/>
  <c r="O18" i="5"/>
  <c r="T18" i="5" s="1"/>
  <c r="Q17" i="5"/>
  <c r="R17" i="5" s="1"/>
  <c r="P17" i="5"/>
  <c r="O17" i="5"/>
  <c r="T17" i="5" s="1"/>
  <c r="R16" i="5"/>
  <c r="Q16" i="5"/>
  <c r="P16" i="5"/>
  <c r="O16" i="5"/>
  <c r="T16" i="5" s="1"/>
  <c r="T15" i="5"/>
  <c r="Q15" i="5"/>
  <c r="R15" i="5" s="1"/>
  <c r="P15" i="5"/>
  <c r="O15" i="5"/>
  <c r="P14" i="5"/>
  <c r="Q14" i="5" s="1"/>
  <c r="R14" i="5" s="1"/>
  <c r="O14" i="5"/>
  <c r="T14" i="5" s="1"/>
  <c r="T13" i="5"/>
  <c r="Q13" i="5"/>
  <c r="R13" i="5" s="1"/>
  <c r="P13" i="5"/>
  <c r="O13" i="5"/>
  <c r="R12" i="5"/>
  <c r="P12" i="5"/>
  <c r="Q12" i="5" s="1"/>
  <c r="O12" i="5"/>
  <c r="T12" i="5" s="1"/>
  <c r="T11" i="5"/>
  <c r="P11" i="5"/>
  <c r="Q11" i="5" s="1"/>
  <c r="R11" i="5" s="1"/>
  <c r="O11" i="5"/>
  <c r="P10" i="5"/>
  <c r="Q10" i="5" s="1"/>
  <c r="R10" i="5" s="1"/>
  <c r="O10" i="5"/>
  <c r="T10" i="5" s="1"/>
  <c r="P9" i="5"/>
  <c r="O9" i="5"/>
  <c r="T9" i="5" s="1"/>
  <c r="R8" i="5"/>
  <c r="Q8" i="5"/>
  <c r="P8" i="5"/>
  <c r="O8" i="5"/>
  <c r="T8" i="5" s="1"/>
  <c r="T7" i="5"/>
  <c r="P7" i="5"/>
  <c r="O7" i="5"/>
  <c r="O31" i="5" s="1"/>
  <c r="P6" i="5"/>
  <c r="O6" i="5"/>
  <c r="T6" i="5" s="1"/>
  <c r="T5" i="5"/>
  <c r="Q5" i="5"/>
  <c r="R5" i="5" s="1"/>
  <c r="P5" i="5"/>
  <c r="O5" i="5"/>
  <c r="L32" i="4"/>
  <c r="H32" i="4"/>
  <c r="M31" i="4"/>
  <c r="M32" i="4" s="1"/>
  <c r="L31" i="4"/>
  <c r="K31" i="4"/>
  <c r="K32" i="4" s="1"/>
  <c r="J31" i="4"/>
  <c r="J32" i="4" s="1"/>
  <c r="I31" i="4"/>
  <c r="I32" i="4" s="1"/>
  <c r="H31" i="4"/>
  <c r="G31" i="4"/>
  <c r="G32" i="4" s="1"/>
  <c r="F31" i="4"/>
  <c r="F32" i="4" s="1"/>
  <c r="E31" i="4"/>
  <c r="E32" i="4" s="1"/>
  <c r="D31" i="4"/>
  <c r="D32" i="4" s="1"/>
  <c r="C31" i="4"/>
  <c r="B31" i="4"/>
  <c r="B32" i="4" s="1"/>
  <c r="R30" i="4"/>
  <c r="P30" i="4"/>
  <c r="Q30" i="4" s="1"/>
  <c r="O30" i="4"/>
  <c r="T30" i="4" s="1"/>
  <c r="Q29" i="4"/>
  <c r="R29" i="4" s="1"/>
  <c r="P29" i="4"/>
  <c r="O29" i="4"/>
  <c r="T29" i="4" s="1"/>
  <c r="P28" i="4"/>
  <c r="Q28" i="4" s="1"/>
  <c r="R28" i="4" s="1"/>
  <c r="O28" i="4"/>
  <c r="T28" i="4" s="1"/>
  <c r="T27" i="4"/>
  <c r="Q27" i="4"/>
  <c r="R27" i="4" s="1"/>
  <c r="P27" i="4"/>
  <c r="O27" i="4"/>
  <c r="P26" i="4"/>
  <c r="Q26" i="4" s="1"/>
  <c r="R26" i="4" s="1"/>
  <c r="O26" i="4"/>
  <c r="T26" i="4" s="1"/>
  <c r="T25" i="4"/>
  <c r="P25" i="4"/>
  <c r="O25" i="4"/>
  <c r="P24" i="4"/>
  <c r="Q24" i="4" s="1"/>
  <c r="R24" i="4" s="1"/>
  <c r="O24" i="4"/>
  <c r="T24" i="4" s="1"/>
  <c r="P23" i="4"/>
  <c r="O23" i="4"/>
  <c r="T23" i="4" s="1"/>
  <c r="P22" i="4"/>
  <c r="Q22" i="4" s="1"/>
  <c r="R22" i="4" s="1"/>
  <c r="O22" i="4"/>
  <c r="T22" i="4" s="1"/>
  <c r="T21" i="4"/>
  <c r="P21" i="4"/>
  <c r="O21" i="4"/>
  <c r="Q21" i="4" s="1"/>
  <c r="R21" i="4" s="1"/>
  <c r="P20" i="4"/>
  <c r="Q20" i="4" s="1"/>
  <c r="R20" i="4" s="1"/>
  <c r="O20" i="4"/>
  <c r="T20" i="4" s="1"/>
  <c r="T19" i="4"/>
  <c r="Q19" i="4"/>
  <c r="R19" i="4" s="1"/>
  <c r="P19" i="4"/>
  <c r="O19" i="4"/>
  <c r="P18" i="4"/>
  <c r="Q18" i="4" s="1"/>
  <c r="R18" i="4" s="1"/>
  <c r="O18" i="4"/>
  <c r="T18" i="4" s="1"/>
  <c r="P17" i="4"/>
  <c r="O17" i="4"/>
  <c r="T17" i="4" s="1"/>
  <c r="R16" i="4"/>
  <c r="P16" i="4"/>
  <c r="Q16" i="4" s="1"/>
  <c r="O16" i="4"/>
  <c r="T16" i="4" s="1"/>
  <c r="Q15" i="4"/>
  <c r="R15" i="4" s="1"/>
  <c r="P15" i="4"/>
  <c r="O15" i="4"/>
  <c r="T15" i="4" s="1"/>
  <c r="P14" i="4"/>
  <c r="Q14" i="4" s="1"/>
  <c r="R14" i="4" s="1"/>
  <c r="O14" i="4"/>
  <c r="T14" i="4" s="1"/>
  <c r="P13" i="4"/>
  <c r="O13" i="4"/>
  <c r="T13" i="4" s="1"/>
  <c r="P12" i="4"/>
  <c r="Q12" i="4" s="1"/>
  <c r="R12" i="4" s="1"/>
  <c r="O12" i="4"/>
  <c r="T12" i="4" s="1"/>
  <c r="T11" i="4"/>
  <c r="Q11" i="4"/>
  <c r="R11" i="4" s="1"/>
  <c r="P11" i="4"/>
  <c r="O11" i="4"/>
  <c r="P10" i="4"/>
  <c r="Q10" i="4" s="1"/>
  <c r="R10" i="4" s="1"/>
  <c r="O10" i="4"/>
  <c r="T10" i="4" s="1"/>
  <c r="P9" i="4"/>
  <c r="O9" i="4"/>
  <c r="T9" i="4" s="1"/>
  <c r="T8" i="4"/>
  <c r="P8" i="4"/>
  <c r="Q8" i="4" s="1"/>
  <c r="R8" i="4" s="1"/>
  <c r="O8" i="4"/>
  <c r="Q7" i="4"/>
  <c r="R7" i="4" s="1"/>
  <c r="P7" i="4"/>
  <c r="O7" i="4"/>
  <c r="T7" i="4" s="1"/>
  <c r="T6" i="4"/>
  <c r="P6" i="4"/>
  <c r="O6" i="4"/>
  <c r="T5" i="4"/>
  <c r="Q5" i="4"/>
  <c r="R5" i="4" s="1"/>
  <c r="P5" i="4"/>
  <c r="O5" i="4"/>
  <c r="J32" i="3"/>
  <c r="F32" i="3"/>
  <c r="B32" i="3"/>
  <c r="P31" i="3"/>
  <c r="M31" i="3"/>
  <c r="M32" i="3" s="1"/>
  <c r="L31" i="3"/>
  <c r="L32" i="3" s="1"/>
  <c r="K31" i="3"/>
  <c r="J31" i="3"/>
  <c r="I31" i="3"/>
  <c r="H31" i="3"/>
  <c r="H32" i="3" s="1"/>
  <c r="G31" i="3"/>
  <c r="G32" i="3" s="1"/>
  <c r="F31" i="3"/>
  <c r="E31" i="3"/>
  <c r="E32" i="3" s="1"/>
  <c r="D31" i="3"/>
  <c r="D32" i="3" s="1"/>
  <c r="C31" i="3"/>
  <c r="B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31" i="3" s="1"/>
  <c r="Q31" i="3" s="1"/>
  <c r="R31" i="3" s="1"/>
  <c r="O5" i="3"/>
  <c r="F32" i="2"/>
  <c r="P31" i="2"/>
  <c r="M31" i="2"/>
  <c r="L31" i="2"/>
  <c r="L32" i="2" s="1"/>
  <c r="K31" i="2"/>
  <c r="J31" i="2"/>
  <c r="J32" i="2" s="1"/>
  <c r="I31" i="2"/>
  <c r="I32" i="2" s="1"/>
  <c r="H31" i="2"/>
  <c r="H32" i="2" s="1"/>
  <c r="G31" i="2"/>
  <c r="F31" i="2"/>
  <c r="E31" i="2"/>
  <c r="D31" i="2"/>
  <c r="D32" i="2" s="1"/>
  <c r="C31" i="2"/>
  <c r="B31" i="2"/>
  <c r="B32" i="2" s="1"/>
  <c r="O30" i="2"/>
  <c r="O29" i="2"/>
  <c r="O28" i="2"/>
  <c r="O27" i="2"/>
  <c r="O26" i="2"/>
  <c r="O25" i="2"/>
  <c r="O24" i="2"/>
  <c r="O23" i="2"/>
  <c r="O22" i="2"/>
  <c r="O21" i="2"/>
  <c r="T21" i="2" s="1"/>
  <c r="Q20" i="2"/>
  <c r="R20" i="2" s="1"/>
  <c r="O20" i="2"/>
  <c r="T20" i="2" s="1"/>
  <c r="O19" i="2"/>
  <c r="T19" i="2" s="1"/>
  <c r="O18" i="2"/>
  <c r="T18" i="2" s="1"/>
  <c r="O17" i="2"/>
  <c r="T17" i="2" s="1"/>
  <c r="O16" i="2"/>
  <c r="T16" i="2" s="1"/>
  <c r="T15" i="2"/>
  <c r="R15" i="2"/>
  <c r="Q15" i="2"/>
  <c r="O15" i="2"/>
  <c r="O14" i="2"/>
  <c r="T14" i="2" s="1"/>
  <c r="O13" i="2"/>
  <c r="O31" i="2" s="1"/>
  <c r="T12" i="2"/>
  <c r="Q12" i="2"/>
  <c r="R12" i="2" s="1"/>
  <c r="O12" i="2"/>
  <c r="T11" i="2"/>
  <c r="O11" i="2"/>
  <c r="Q11" i="2" s="1"/>
  <c r="R11" i="2" s="1"/>
  <c r="T10" i="2"/>
  <c r="R10" i="2"/>
  <c r="Q10" i="2"/>
  <c r="O10" i="2"/>
  <c r="T9" i="2"/>
  <c r="O9" i="2"/>
  <c r="Q9" i="2" s="1"/>
  <c r="R9" i="2" s="1"/>
  <c r="T8" i="2"/>
  <c r="R8" i="2"/>
  <c r="Q8" i="2"/>
  <c r="O8" i="2"/>
  <c r="T7" i="2"/>
  <c r="O7" i="2"/>
  <c r="Q7" i="2" s="1"/>
  <c r="R7" i="2" s="1"/>
  <c r="T6" i="2"/>
  <c r="R6" i="2"/>
  <c r="Q6" i="2"/>
  <c r="O6" i="2"/>
  <c r="T5" i="2"/>
  <c r="O5" i="2"/>
  <c r="Q5" i="2" s="1"/>
  <c r="R5" i="2" s="1"/>
  <c r="Q31" i="1"/>
  <c r="R31" i="1" s="1"/>
  <c r="S31" i="1" s="1"/>
  <c r="P31" i="1"/>
  <c r="M31" i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E31" i="1"/>
  <c r="E32" i="1" s="1"/>
  <c r="D31" i="1"/>
  <c r="D32" i="1" s="1"/>
  <c r="C31" i="1"/>
  <c r="C32" i="1" s="1"/>
  <c r="B31" i="1"/>
  <c r="B32" i="1" s="1"/>
  <c r="U30" i="1"/>
  <c r="R30" i="1"/>
  <c r="S30" i="1" s="1"/>
  <c r="U29" i="1"/>
  <c r="R29" i="1"/>
  <c r="S29" i="1" s="1"/>
  <c r="U28" i="1"/>
  <c r="R28" i="1"/>
  <c r="S28" i="1" s="1"/>
  <c r="U27" i="1"/>
  <c r="R27" i="1"/>
  <c r="S27" i="1" s="1"/>
  <c r="U26" i="1"/>
  <c r="S26" i="1"/>
  <c r="R26" i="1"/>
  <c r="U25" i="1"/>
  <c r="R25" i="1"/>
  <c r="S25" i="1" s="1"/>
  <c r="U24" i="1"/>
  <c r="R24" i="1"/>
  <c r="S24" i="1" s="1"/>
  <c r="U23" i="1"/>
  <c r="R23" i="1"/>
  <c r="S23" i="1" s="1"/>
  <c r="U22" i="1"/>
  <c r="R22" i="1"/>
  <c r="S22" i="1" s="1"/>
  <c r="U21" i="1"/>
  <c r="S21" i="1"/>
  <c r="R21" i="1"/>
  <c r="U20" i="1"/>
  <c r="R20" i="1"/>
  <c r="S20" i="1" s="1"/>
  <c r="U19" i="1"/>
  <c r="R19" i="1"/>
  <c r="S19" i="1" s="1"/>
  <c r="U18" i="1"/>
  <c r="R18" i="1"/>
  <c r="S18" i="1" s="1"/>
  <c r="U17" i="1"/>
  <c r="R17" i="1"/>
  <c r="S17" i="1" s="1"/>
  <c r="U16" i="1"/>
  <c r="R16" i="1"/>
  <c r="S16" i="1" s="1"/>
  <c r="U15" i="1"/>
  <c r="R15" i="1"/>
  <c r="S15" i="1" s="1"/>
  <c r="U14" i="1"/>
  <c r="R14" i="1"/>
  <c r="S14" i="1" s="1"/>
  <c r="U13" i="1"/>
  <c r="R13" i="1"/>
  <c r="S13" i="1" s="1"/>
  <c r="U12" i="1"/>
  <c r="R12" i="1"/>
  <c r="S12" i="1" s="1"/>
  <c r="U11" i="1"/>
  <c r="R11" i="1"/>
  <c r="S11" i="1" s="1"/>
  <c r="U10" i="1"/>
  <c r="R10" i="1"/>
  <c r="S10" i="1" s="1"/>
  <c r="U9" i="1"/>
  <c r="R9" i="1"/>
  <c r="S9" i="1" s="1"/>
  <c r="U8" i="1"/>
  <c r="R8" i="1"/>
  <c r="S8" i="1" s="1"/>
  <c r="U7" i="1"/>
  <c r="R7" i="1"/>
  <c r="S7" i="1" s="1"/>
  <c r="U6" i="1"/>
  <c r="R6" i="1"/>
  <c r="S6" i="1" s="1"/>
  <c r="U5" i="1"/>
  <c r="S5" i="1"/>
  <c r="R5" i="1"/>
  <c r="M32" i="1" l="1"/>
  <c r="T14" i="3"/>
  <c r="Q14" i="3"/>
  <c r="R14" i="3" s="1"/>
  <c r="Q13" i="2"/>
  <c r="R13" i="2" s="1"/>
  <c r="Q18" i="2"/>
  <c r="R18" i="2" s="1"/>
  <c r="T26" i="2"/>
  <c r="Q26" i="2"/>
  <c r="R26" i="2" s="1"/>
  <c r="K32" i="2"/>
  <c r="T9" i="3"/>
  <c r="Q9" i="3"/>
  <c r="R9" i="3" s="1"/>
  <c r="T20" i="3"/>
  <c r="Q20" i="3"/>
  <c r="R20" i="3" s="1"/>
  <c r="I32" i="3"/>
  <c r="O31" i="4"/>
  <c r="M30" i="8"/>
  <c r="T27" i="2"/>
  <c r="Q27" i="2"/>
  <c r="R27" i="2" s="1"/>
  <c r="T10" i="3"/>
  <c r="Q10" i="3"/>
  <c r="R10" i="3" s="1"/>
  <c r="T15" i="3"/>
  <c r="Q15" i="3"/>
  <c r="R15" i="3" s="1"/>
  <c r="T26" i="3"/>
  <c r="Q26" i="3"/>
  <c r="R26" i="3" s="1"/>
  <c r="P31" i="4"/>
  <c r="Q31" i="4" s="1"/>
  <c r="R31" i="4" s="1"/>
  <c r="Q13" i="4"/>
  <c r="R13" i="4" s="1"/>
  <c r="Q23" i="4"/>
  <c r="R23" i="4" s="1"/>
  <c r="C32" i="4"/>
  <c r="Q19" i="5"/>
  <c r="R19" i="5" s="1"/>
  <c r="E32" i="5"/>
  <c r="M32" i="5"/>
  <c r="Q13" i="6"/>
  <c r="R13" i="6" s="1"/>
  <c r="Q15" i="6"/>
  <c r="R15" i="6" s="1"/>
  <c r="Q25" i="6"/>
  <c r="R25" i="6" s="1"/>
  <c r="J32" i="6"/>
  <c r="Q28" i="7"/>
  <c r="R28" i="7" s="1"/>
  <c r="J30" i="9"/>
  <c r="F26" i="10"/>
  <c r="T30" i="3"/>
  <c r="Q30" i="3"/>
  <c r="R30" i="3" s="1"/>
  <c r="Q21" i="2"/>
  <c r="R21" i="2" s="1"/>
  <c r="C32" i="2"/>
  <c r="T25" i="3"/>
  <c r="Q25" i="3"/>
  <c r="R25" i="3" s="1"/>
  <c r="E30" i="8"/>
  <c r="T13" i="2"/>
  <c r="Q16" i="2"/>
  <c r="R16" i="2" s="1"/>
  <c r="Q19" i="2"/>
  <c r="R19" i="2" s="1"/>
  <c r="T22" i="2"/>
  <c r="Q22" i="2"/>
  <c r="R22" i="2" s="1"/>
  <c r="E32" i="2"/>
  <c r="M32" i="2"/>
  <c r="T5" i="3"/>
  <c r="Q5" i="3"/>
  <c r="R5" i="3" s="1"/>
  <c r="T16" i="3"/>
  <c r="Q16" i="3"/>
  <c r="R16" i="3" s="1"/>
  <c r="T21" i="3"/>
  <c r="Q21" i="3"/>
  <c r="R21" i="3" s="1"/>
  <c r="C32" i="3"/>
  <c r="K32" i="3"/>
  <c r="Q7" i="5"/>
  <c r="R7" i="5" s="1"/>
  <c r="Q9" i="5"/>
  <c r="R9" i="5" s="1"/>
  <c r="O31" i="6"/>
  <c r="L32" i="6"/>
  <c r="T19" i="3"/>
  <c r="Q19" i="3"/>
  <c r="R19" i="3" s="1"/>
  <c r="T28" i="2"/>
  <c r="Q28" i="2"/>
  <c r="R28" i="2" s="1"/>
  <c r="T11" i="3"/>
  <c r="Q11" i="3"/>
  <c r="R11" i="3" s="1"/>
  <c r="T22" i="3"/>
  <c r="Q22" i="3"/>
  <c r="R22" i="3" s="1"/>
  <c r="P31" i="6"/>
  <c r="Q31" i="6" s="1"/>
  <c r="R31" i="6" s="1"/>
  <c r="Q14" i="2"/>
  <c r="R14" i="2" s="1"/>
  <c r="Q17" i="2"/>
  <c r="R17" i="2" s="1"/>
  <c r="T29" i="2"/>
  <c r="Q29" i="2"/>
  <c r="R29" i="2" s="1"/>
  <c r="G32" i="2"/>
  <c r="Q31" i="2"/>
  <c r="R31" i="2" s="1"/>
  <c r="T12" i="3"/>
  <c r="Q12" i="3"/>
  <c r="R12" i="3" s="1"/>
  <c r="T17" i="3"/>
  <c r="Q17" i="3"/>
  <c r="R17" i="3" s="1"/>
  <c r="T28" i="3"/>
  <c r="Q28" i="3"/>
  <c r="R28" i="3" s="1"/>
  <c r="Q9" i="4"/>
  <c r="R9" i="4" s="1"/>
  <c r="Q9" i="6"/>
  <c r="R9" i="6" s="1"/>
  <c r="Q5" i="7"/>
  <c r="R5" i="7" s="1"/>
  <c r="L31" i="7"/>
  <c r="I30" i="8"/>
  <c r="B30" i="8"/>
  <c r="T24" i="2"/>
  <c r="Q24" i="2"/>
  <c r="R24" i="2" s="1"/>
  <c r="T7" i="3"/>
  <c r="Q7" i="3"/>
  <c r="R7" i="3" s="1"/>
  <c r="T18" i="3"/>
  <c r="Q18" i="3"/>
  <c r="R18" i="3" s="1"/>
  <c r="T23" i="3"/>
  <c r="Q23" i="3"/>
  <c r="R23" i="3" s="1"/>
  <c r="Q17" i="4"/>
  <c r="R17" i="4" s="1"/>
  <c r="Q12" i="7"/>
  <c r="R12" i="7" s="1"/>
  <c r="P31" i="5"/>
  <c r="Q31" i="5" s="1"/>
  <c r="R31" i="5" s="1"/>
  <c r="Q6" i="5"/>
  <c r="R6" i="5" s="1"/>
  <c r="T23" i="2"/>
  <c r="Q23" i="2"/>
  <c r="R23" i="2" s="1"/>
  <c r="T6" i="3"/>
  <c r="Q6" i="3"/>
  <c r="R6" i="3" s="1"/>
  <c r="T27" i="3"/>
  <c r="Q27" i="3"/>
  <c r="R27" i="3" s="1"/>
  <c r="T25" i="2"/>
  <c r="Q25" i="2"/>
  <c r="R25" i="2" s="1"/>
  <c r="T30" i="2"/>
  <c r="Q30" i="2"/>
  <c r="R30" i="2" s="1"/>
  <c r="T8" i="3"/>
  <c r="Q8" i="3"/>
  <c r="R8" i="3" s="1"/>
  <c r="T13" i="3"/>
  <c r="Q13" i="3"/>
  <c r="R13" i="3" s="1"/>
  <c r="T24" i="3"/>
  <c r="Q24" i="3"/>
  <c r="R24" i="3" s="1"/>
  <c r="T29" i="3"/>
  <c r="Q29" i="3"/>
  <c r="R29" i="3" s="1"/>
  <c r="Q25" i="4"/>
  <c r="R25" i="4" s="1"/>
  <c r="Q25" i="5"/>
  <c r="R25" i="5" s="1"/>
  <c r="C30" i="8"/>
  <c r="K30" i="8"/>
  <c r="P30" i="7"/>
  <c r="Q30" i="7" s="1"/>
  <c r="R30" i="7" s="1"/>
  <c r="Q6" i="4"/>
  <c r="R6" i="4" s="1"/>
</calcChain>
</file>

<file path=xl/comments1.xml><?xml version="1.0" encoding="utf-8"?>
<comments xmlns="http://schemas.openxmlformats.org/spreadsheetml/2006/main">
  <authors>
    <author/>
  </authors>
  <commentList>
    <comment ref="T4" authorId="0" shapeId="0">
      <text>
        <r>
          <rPr>
            <sz val="11"/>
            <color theme="1"/>
            <rFont val="Calibri"/>
            <scheme val="minor"/>
          </rPr>
          <t>======
ID#AAAAdlMIGX4
Coralie FLAMENT    (2022-08-02 13:32:48)
Mise à jour en 2019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T4" authorId="0" shapeId="0">
      <text>
        <r>
          <rPr>
            <sz val="11"/>
            <color theme="1"/>
            <rFont val="Calibri"/>
            <scheme val="minor"/>
          </rPr>
          <t>======
ID#AAAAdlMIGX4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ID#AAAAdlMIGYQ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ID#AAAAdlMIGYM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CBbZ9qvW13lhl6vuJr8lvF1wMA=="/>
    </ext>
  </extLst>
</comments>
</file>

<file path=xl/comments3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ID#AAAAdlMIGXs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ID#AAAAdlMIGYw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ID#AAAAdlMIGYs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45je9fCD68H7WVQPzBA/K0PlChg=="/>
    </ext>
  </extLst>
</comments>
</file>

<file path=xl/comments4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ID#AAAAdlMIGYc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ID#AAAAdlMIGXw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ID#AAAAdlMIGYo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Of9xX/mmgxQ42vhc+PuTzVEm2A=="/>
    </ext>
  </extLst>
</comments>
</file>

<file path=xl/comments5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ID#AAAAdlMIGYU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ID#AAAAdlMIGX0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S27" authorId="0" shapeId="0">
      <text>
        <r>
          <rPr>
            <sz val="11"/>
            <color theme="1"/>
            <rFont val="Calibri"/>
            <scheme val="minor"/>
          </rPr>
          <t>======
ID#AAAAdlMIGYE
Dominique GILBART    (2022-08-02 13:32:48)
64034 - 12405 aywaille passe à Pays Chantoire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ID#AAAAdlMIGXo
Coralie FLAMENT    (2022-08-02 13:32:48)
Avril : Vesdre-Ourthe change de nom et obtient le CP 4920 Aywaille qui était avant sur le territoire de Ourthe-Amblève</t>
        </r>
      </text>
    </comment>
    <comment ref="S28" authorId="0" shapeId="0">
      <text>
        <r>
          <rPr>
            <sz val="11"/>
            <color theme="1"/>
            <rFont val="Calibri"/>
            <scheme val="minor"/>
          </rPr>
          <t>======
ID#AAAAdlMIGYY
Dominique GILBART    (2022-08-02 13:32:48)
+68 879 + 12 405 Aywaille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wBkI/IjP2HnHq7jf5/OFx3+a3g=="/>
    </ext>
  </extLst>
</comments>
</file>

<file path=xl/comments6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ID#AAAAdlMIGYA
Coralie FLAMENT    (2022-08-02 13:32:48)
Mise à jour en 2017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ID#AAAAdlMIGYk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30" authorId="0" shapeId="0">
      <text>
        <r>
          <rPr>
            <sz val="11"/>
            <color theme="1"/>
            <rFont val="Calibri"/>
            <scheme val="minor"/>
          </rPr>
          <t>======
ID#AAAAdlMIGX8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J/Luck/1hj1o7qeGgJTu+jTeqRw=="/>
    </ext>
  </extLst>
</comments>
</file>

<file path=xl/comments7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ID#AAAAdlMIGYI
Coralie FLAMENT    (2022-08-02 13:32:48)
Mise à jour en 2017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ID#AAAAdlMIGYg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JJu/0rFkZXWznOM0zQTQlVFAyvw=="/>
    </ext>
  </extLst>
</comments>
</file>

<file path=xl/sharedStrings.xml><?xml version="1.0" encoding="utf-8"?>
<sst xmlns="http://schemas.openxmlformats.org/spreadsheetml/2006/main" count="450" uniqueCount="95">
  <si>
    <t>Membres en ordre de cotisation par RG</t>
  </si>
  <si>
    <t>Chiffres des listings mensuels des régionales : nombre de membres en début du mois</t>
  </si>
  <si>
    <t>03-fev</t>
  </si>
  <si>
    <t>En ordre au 01/01/2022 (= fin  2021)</t>
  </si>
  <si>
    <t>En ordre au 01/01/2023 (= fin 2022)</t>
  </si>
  <si>
    <t>Augmentation absolue</t>
  </si>
  <si>
    <t>% augmentation</t>
  </si>
  <si>
    <t>Population régionale</t>
  </si>
  <si>
    <t>Taux de pénétration fin 2020</t>
  </si>
  <si>
    <t>Membres de BNVS</t>
  </si>
  <si>
    <t>Ardenne Centrale</t>
  </si>
  <si>
    <t>Ardenne Orientale</t>
  </si>
  <si>
    <t>Basse-Meuse</t>
  </si>
  <si>
    <t>Brabant Wallon</t>
  </si>
  <si>
    <t>Bruxelles</t>
  </si>
  <si>
    <t>Centre Ouest Hainaut</t>
  </si>
  <si>
    <t>Cœur de Wallonie</t>
  </si>
  <si>
    <t>Condroz Mosan</t>
  </si>
  <si>
    <t>Dendre-Collines</t>
  </si>
  <si>
    <t>Entre Sambre et Terrils</t>
  </si>
  <si>
    <t>Entre-Meuse-et-Lesse</t>
  </si>
  <si>
    <t>Entre-Sambre-et-Meuse</t>
  </si>
  <si>
    <t>Famenne</t>
  </si>
  <si>
    <t>Haute-Sambre et Haute-Haine</t>
  </si>
  <si>
    <t>Haute Senne</t>
  </si>
  <si>
    <t>Hesbaye Médiane</t>
  </si>
  <si>
    <t>Hesbaye Ouest</t>
  </si>
  <si>
    <t>Lesse et Houille</t>
  </si>
  <si>
    <t>Liège</t>
  </si>
  <si>
    <t>Lorraine</t>
  </si>
  <si>
    <t>Marquisat de Franchimont</t>
  </si>
  <si>
    <t>Ourthe-Amblève</t>
  </si>
  <si>
    <t>Pays Chantoire</t>
  </si>
  <si>
    <t>Pays de Herve</t>
  </si>
  <si>
    <t>Semois Ardennaise</t>
  </si>
  <si>
    <t>Total membres par mois sur territoire RG</t>
  </si>
  <si>
    <t>Augmentation mensuelle de :</t>
  </si>
  <si>
    <t>En ordre au 01/01/2021 (= fin  2020)</t>
  </si>
  <si>
    <t>En ordre au 01/01/2022 (= fin 2021)</t>
  </si>
  <si>
    <t>Taux de pénétration fin 2019</t>
  </si>
  <si>
    <t>En ordre au 01/01/2020 (= fin  2019)</t>
  </si>
  <si>
    <t>En ordre au 01/01/2021 (= fin 2020)</t>
  </si>
  <si>
    <t>Taux de pénétration fin 2018</t>
  </si>
  <si>
    <t>En ordre au 01/01/2019 (= fin  2018)</t>
  </si>
  <si>
    <t>En ordre au 01/01/2020 (= fin 2019)</t>
  </si>
  <si>
    <t>Taux de pénétration fin 2017</t>
  </si>
  <si>
    <t>Chiffres des listings mensuels envoyés aux régionales : membres en ordre de cotisation au 1er du mois</t>
  </si>
  <si>
    <t>En ordre au 01/01/2018 (= fin  2017)</t>
  </si>
  <si>
    <t>En ordre au 01/01/2019 (= fin 2018)</t>
  </si>
  <si>
    <t>Haute-Sambre</t>
  </si>
  <si>
    <t>avril</t>
  </si>
  <si>
    <t>mai</t>
  </si>
  <si>
    <t>juin</t>
  </si>
  <si>
    <t>sept.</t>
  </si>
  <si>
    <t>oct.</t>
  </si>
  <si>
    <t>déc.</t>
  </si>
  <si>
    <t>En ordre au 01/01/2017 (= fin  2016)</t>
  </si>
  <si>
    <t>En ordre au 01/01/2018 (= fin 2017)</t>
  </si>
  <si>
    <t>Taux de pénétration fin 2016</t>
  </si>
  <si>
    <t>Vesdre-Ourthe</t>
  </si>
  <si>
    <t>N/A</t>
  </si>
  <si>
    <t>janv.</t>
  </si>
  <si>
    <t>fév.</t>
  </si>
  <si>
    <t>mars</t>
  </si>
  <si>
    <t>juil.</t>
  </si>
  <si>
    <t>août</t>
  </si>
  <si>
    <t>nov.</t>
  </si>
  <si>
    <t>En ordre au 01/01/2016 (= fin  2015)</t>
  </si>
  <si>
    <t>En ordre au 01/01/2017 (= fin 2016)</t>
  </si>
  <si>
    <t>Taux de pénétration fin 2015</t>
  </si>
  <si>
    <t>Basse-Meuse (àpd mai)</t>
  </si>
  <si>
    <t>Liège (et Basse-Meuse &gt; avril)</t>
  </si>
  <si>
    <t>En ordre au 01/01/2015</t>
  </si>
  <si>
    <t>En ordre au 01/01/2016</t>
  </si>
  <si>
    <t>% de la population</t>
  </si>
  <si>
    <t>Liège et Basse-Meuse</t>
  </si>
  <si>
    <t>janvier</t>
  </si>
  <si>
    <t>février</t>
  </si>
  <si>
    <t>juillet</t>
  </si>
  <si>
    <t>sept</t>
  </si>
  <si>
    <t>octobre</t>
  </si>
  <si>
    <t>nov</t>
  </si>
  <si>
    <t>déc</t>
  </si>
  <si>
    <t>En ordre au 01/01/2014</t>
  </si>
  <si>
    <t>Augmentation absolue en 2014</t>
  </si>
  <si>
    <t>retard encodage</t>
  </si>
  <si>
    <t>rappels envoyés tard</t>
  </si>
  <si>
    <t>Chiffres de début de mois basés sur les listings pour les RG</t>
  </si>
  <si>
    <t>septembre</t>
  </si>
  <si>
    <t>novembre</t>
  </si>
  <si>
    <t>décembre</t>
  </si>
  <si>
    <t>En ordre au 01/01/2013</t>
  </si>
  <si>
    <t>Augmentation absolue en 2013</t>
  </si>
  <si>
    <t>En ordre au 01/01/2023 (= fin  2022)</t>
  </si>
  <si>
    <t>En ordre au 01/01/2024 (= fin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</si>
</sst>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0"/>
      <color rgb="FFA5A5A5"/>
      <name val="Calibri"/>
    </font>
    <font>
      <sz val="10"/>
      <color rgb="FFA5A5A5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C2D69B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C2D69B"/>
      </left>
      <right/>
      <top style="thin">
        <color rgb="FFC2D69B"/>
      </top>
      <bottom style="thin">
        <color rgb="FFC2D69B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C2D69B"/>
      </top>
      <bottom/>
      <diagonal/>
    </border>
    <border>
      <left style="thin">
        <color rgb="FFC2D69B"/>
      </left>
      <right/>
      <top style="thin">
        <color rgb="FFC2D69B"/>
      </top>
      <bottom/>
      <diagonal/>
    </border>
    <border>
      <left style="thin">
        <color rgb="FFC2D69B"/>
      </left>
      <right/>
      <top/>
      <bottom style="thin">
        <color rgb="FFC2D69B"/>
      </bottom>
      <diagonal/>
    </border>
    <border>
      <left style="thin">
        <color rgb="FFC2D69B"/>
      </left>
      <right style="thin">
        <color rgb="FFC2D69B"/>
      </right>
      <top/>
      <bottom style="thin">
        <color rgb="FFC2D69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C2D69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16" fontId="4" fillId="2" borderId="3" xfId="0" applyNumberFormat="1" applyFont="1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 wrapText="1"/>
    </xf>
    <xf numFmtId="0" fontId="5" fillId="3" borderId="8" xfId="0" applyFont="1" applyFill="1" applyBorder="1" applyAlignment="1">
      <alignment wrapText="1"/>
    </xf>
    <xf numFmtId="164" fontId="5" fillId="3" borderId="9" xfId="0" applyNumberFormat="1" applyFont="1" applyFill="1" applyBorder="1"/>
    <xf numFmtId="1" fontId="5" fillId="3" borderId="10" xfId="0" applyNumberFormat="1" applyFont="1" applyFill="1" applyBorder="1" applyAlignment="1">
      <alignment horizontal="right" wrapText="1"/>
    </xf>
    <xf numFmtId="10" fontId="5" fillId="3" borderId="9" xfId="0" applyNumberFormat="1" applyFont="1" applyFill="1" applyBorder="1"/>
    <xf numFmtId="0" fontId="4" fillId="4" borderId="3" xfId="0" applyFont="1" applyFill="1" applyBorder="1"/>
    <xf numFmtId="0" fontId="5" fillId="4" borderId="3" xfId="0" applyFont="1" applyFill="1" applyBorder="1"/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/>
    <xf numFmtId="0" fontId="5" fillId="4" borderId="6" xfId="0" applyFont="1" applyFill="1" applyBorder="1" applyAlignment="1">
      <alignment wrapText="1"/>
    </xf>
    <xf numFmtId="0" fontId="5" fillId="3" borderId="3" xfId="0" applyFont="1" applyFill="1" applyBorder="1"/>
    <xf numFmtId="0" fontId="5" fillId="3" borderId="9" xfId="0" applyFont="1" applyFill="1" applyBorder="1"/>
    <xf numFmtId="1" fontId="5" fillId="3" borderId="8" xfId="0" applyNumberFormat="1" applyFont="1" applyFill="1" applyBorder="1"/>
    <xf numFmtId="0" fontId="4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5" fillId="2" borderId="6" xfId="0" applyFont="1" applyFill="1" applyBorder="1"/>
    <xf numFmtId="164" fontId="5" fillId="3" borderId="11" xfId="0" applyNumberFormat="1" applyFont="1" applyFill="1" applyBorder="1"/>
    <xf numFmtId="1" fontId="5" fillId="3" borderId="12" xfId="0" applyNumberFormat="1" applyFont="1" applyFill="1" applyBorder="1"/>
    <xf numFmtId="0" fontId="5" fillId="4" borderId="13" xfId="0" applyFont="1" applyFill="1" applyBorder="1"/>
    <xf numFmtId="0" fontId="5" fillId="4" borderId="6" xfId="0" applyFont="1" applyFill="1" applyBorder="1"/>
    <xf numFmtId="0" fontId="5" fillId="3" borderId="14" xfId="0" applyFont="1" applyFill="1" applyBorder="1"/>
    <xf numFmtId="0" fontId="5" fillId="3" borderId="15" xfId="0" applyFont="1" applyFill="1" applyBorder="1" applyAlignment="1">
      <alignment wrapText="1"/>
    </xf>
    <xf numFmtId="164" fontId="5" fillId="3" borderId="16" xfId="0" applyNumberFormat="1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18" xfId="0" applyFont="1" applyFill="1" applyBorder="1" applyAlignment="1">
      <alignment wrapText="1"/>
    </xf>
    <xf numFmtId="164" fontId="5" fillId="3" borderId="19" xfId="0" applyNumberFormat="1" applyFont="1" applyFill="1" applyBorder="1"/>
    <xf numFmtId="164" fontId="4" fillId="3" borderId="4" xfId="0" applyNumberFormat="1" applyFont="1" applyFill="1" applyBorder="1"/>
    <xf numFmtId="0" fontId="4" fillId="3" borderId="20" xfId="0" applyFont="1" applyFill="1" applyBorder="1"/>
    <xf numFmtId="0" fontId="5" fillId="3" borderId="20" xfId="0" applyFont="1" applyFill="1" applyBorder="1"/>
    <xf numFmtId="0" fontId="4" fillId="0" borderId="0" xfId="0" applyFont="1" applyAlignment="1">
      <alignment horizontal="center"/>
    </xf>
    <xf numFmtId="0" fontId="5" fillId="5" borderId="21" xfId="0" applyFont="1" applyFill="1" applyBorder="1"/>
    <xf numFmtId="0" fontId="5" fillId="0" borderId="0" xfId="0" applyFont="1"/>
    <xf numFmtId="0" fontId="5" fillId="0" borderId="0" xfId="0" applyFont="1" applyAlignment="1">
      <alignment wrapText="1"/>
    </xf>
    <xf numFmtId="0" fontId="4" fillId="5" borderId="21" xfId="0" applyFont="1" applyFill="1" applyBorder="1" applyAlignment="1">
      <alignment horizontal="center"/>
    </xf>
    <xf numFmtId="0" fontId="5" fillId="3" borderId="8" xfId="0" applyFont="1" applyFill="1" applyBorder="1"/>
    <xf numFmtId="0" fontId="5" fillId="5" borderId="21" xfId="0" applyFont="1" applyFill="1" applyBorder="1" applyAlignment="1">
      <alignment wrapText="1"/>
    </xf>
    <xf numFmtId="0" fontId="5" fillId="3" borderId="15" xfId="0" applyFont="1" applyFill="1" applyBorder="1"/>
    <xf numFmtId="0" fontId="4" fillId="5" borderId="21" xfId="0" applyFont="1" applyFill="1" applyBorder="1"/>
    <xf numFmtId="0" fontId="4" fillId="0" borderId="0" xfId="0" applyFont="1"/>
    <xf numFmtId="0" fontId="5" fillId="3" borderId="9" xfId="0" applyFont="1" applyFill="1" applyBorder="1" applyAlignment="1">
      <alignment horizontal="right" wrapText="1"/>
    </xf>
    <xf numFmtId="0" fontId="5" fillId="3" borderId="2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 wrapText="1"/>
    </xf>
    <xf numFmtId="0" fontId="5" fillId="3" borderId="11" xfId="0" applyFont="1" applyFill="1" applyBorder="1"/>
    <xf numFmtId="0" fontId="5" fillId="3" borderId="12" xfId="0" applyFont="1" applyFill="1" applyBorder="1" applyAlignment="1">
      <alignment wrapText="1"/>
    </xf>
    <xf numFmtId="10" fontId="5" fillId="3" borderId="11" xfId="0" applyNumberFormat="1" applyFont="1" applyFill="1" applyBorder="1"/>
    <xf numFmtId="0" fontId="4" fillId="3" borderId="4" xfId="0" applyFont="1" applyFill="1" applyBorder="1" applyAlignment="1">
      <alignment wrapText="1"/>
    </xf>
    <xf numFmtId="164" fontId="5" fillId="3" borderId="5" xfId="0" applyNumberFormat="1" applyFont="1" applyFill="1" applyBorder="1"/>
    <xf numFmtId="164" fontId="5" fillId="3" borderId="12" xfId="0" applyNumberFormat="1" applyFont="1" applyFill="1" applyBorder="1"/>
    <xf numFmtId="9" fontId="5" fillId="3" borderId="11" xfId="0" applyNumberFormat="1" applyFont="1" applyFill="1" applyBorder="1"/>
    <xf numFmtId="164" fontId="5" fillId="3" borderId="8" xfId="0" applyNumberFormat="1" applyFont="1" applyFill="1" applyBorder="1"/>
    <xf numFmtId="0" fontId="5" fillId="2" borderId="13" xfId="0" applyFont="1" applyFill="1" applyBorder="1"/>
    <xf numFmtId="164" fontId="5" fillId="3" borderId="15" xfId="0" applyNumberFormat="1" applyFont="1" applyFill="1" applyBorder="1"/>
    <xf numFmtId="0" fontId="4" fillId="0" borderId="2" xfId="0" applyFont="1" applyBorder="1" applyAlignment="1">
      <alignment wrapText="1"/>
    </xf>
    <xf numFmtId="0" fontId="4" fillId="5" borderId="23" xfId="0" applyFont="1" applyFill="1" applyBorder="1"/>
    <xf numFmtId="0" fontId="5" fillId="5" borderId="23" xfId="0" applyFont="1" applyFill="1" applyBorder="1" applyAlignment="1">
      <alignment wrapText="1"/>
    </xf>
    <xf numFmtId="0" fontId="5" fillId="3" borderId="12" xfId="0" applyFont="1" applyFill="1" applyBorder="1"/>
    <xf numFmtId="0" fontId="5" fillId="5" borderId="23" xfId="0" applyFont="1" applyFill="1" applyBorder="1"/>
    <xf numFmtId="0" fontId="6" fillId="3" borderId="17" xfId="0" applyFont="1" applyFill="1" applyBorder="1"/>
    <xf numFmtId="0" fontId="4" fillId="5" borderId="24" xfId="0" applyFont="1" applyFill="1" applyBorder="1"/>
    <xf numFmtId="164" fontId="4" fillId="3" borderId="5" xfId="0" applyNumberFormat="1" applyFont="1" applyFill="1" applyBorder="1"/>
    <xf numFmtId="0" fontId="7" fillId="3" borderId="20" xfId="0" applyFont="1" applyFill="1" applyBorder="1"/>
    <xf numFmtId="0" fontId="5" fillId="5" borderId="20" xfId="0" applyFont="1" applyFill="1" applyBorder="1"/>
    <xf numFmtId="0" fontId="5" fillId="5" borderId="25" xfId="0" applyFont="1" applyFill="1" applyBorder="1"/>
    <xf numFmtId="0" fontId="5" fillId="5" borderId="26" xfId="0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3" borderId="30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0" borderId="13" xfId="0" applyFont="1" applyBorder="1"/>
    <xf numFmtId="0" fontId="5" fillId="0" borderId="13" xfId="0" applyFont="1" applyBorder="1"/>
    <xf numFmtId="0" fontId="5" fillId="0" borderId="34" xfId="0" applyFont="1" applyBorder="1"/>
    <xf numFmtId="0" fontId="5" fillId="0" borderId="29" xfId="0" applyFont="1" applyBorder="1"/>
    <xf numFmtId="0" fontId="5" fillId="3" borderId="10" xfId="0" applyFont="1" applyFill="1" applyBorder="1"/>
    <xf numFmtId="0" fontId="5" fillId="3" borderId="35" xfId="0" applyFont="1" applyFill="1" applyBorder="1"/>
    <xf numFmtId="0" fontId="5" fillId="3" borderId="10" xfId="0" applyFont="1" applyFill="1" applyBorder="1" applyAlignment="1">
      <alignment wrapText="1"/>
    </xf>
    <xf numFmtId="164" fontId="5" fillId="3" borderId="7" xfId="0" applyNumberFormat="1" applyFont="1" applyFill="1" applyBorder="1"/>
    <xf numFmtId="164" fontId="5" fillId="3" borderId="36" xfId="0" applyNumberFormat="1" applyFont="1" applyFill="1" applyBorder="1"/>
    <xf numFmtId="0" fontId="5" fillId="3" borderId="7" xfId="0" applyFont="1" applyFill="1" applyBorder="1"/>
    <xf numFmtId="0" fontId="5" fillId="3" borderId="37" xfId="0" applyFont="1" applyFill="1" applyBorder="1"/>
    <xf numFmtId="164" fontId="5" fillId="3" borderId="38" xfId="0" applyNumberFormat="1" applyFont="1" applyFill="1" applyBorder="1"/>
    <xf numFmtId="0" fontId="4" fillId="3" borderId="21" xfId="0" applyFont="1" applyFill="1" applyBorder="1"/>
    <xf numFmtId="0" fontId="5" fillId="3" borderId="39" xfId="0" applyFont="1" applyFill="1" applyBorder="1"/>
    <xf numFmtId="0" fontId="5" fillId="3" borderId="40" xfId="0" applyFont="1" applyFill="1" applyBorder="1"/>
    <xf numFmtId="0" fontId="5" fillId="3" borderId="39" xfId="0" applyFont="1" applyFill="1" applyBorder="1" applyAlignment="1">
      <alignment wrapText="1"/>
    </xf>
    <xf numFmtId="164" fontId="5" fillId="3" borderId="22" xfId="0" applyNumberFormat="1" applyFont="1" applyFill="1" applyBorder="1"/>
    <xf numFmtId="164" fontId="5" fillId="3" borderId="41" xfId="0" applyNumberFormat="1" applyFont="1" applyFill="1" applyBorder="1"/>
    <xf numFmtId="0" fontId="5" fillId="3" borderId="22" xfId="0" applyFont="1" applyFill="1" applyBorder="1"/>
    <xf numFmtId="0" fontId="5" fillId="3" borderId="2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4" fillId="3" borderId="42" xfId="0" applyFont="1" applyFill="1" applyBorder="1" applyAlignment="1">
      <alignment wrapText="1"/>
    </xf>
    <xf numFmtId="164" fontId="4" fillId="3" borderId="44" xfId="0" applyNumberFormat="1" applyFont="1" applyFill="1" applyBorder="1"/>
    <xf numFmtId="0" fontId="4" fillId="3" borderId="45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6" fontId="8" fillId="6" borderId="19" xfId="0" applyNumberFormat="1" applyFont="1" applyFill="1" applyBorder="1" applyAlignment="1">
      <alignment horizontal="center" wrapText="1"/>
    </xf>
    <xf numFmtId="0" fontId="9" fillId="6" borderId="46" xfId="0" applyFont="1" applyFill="1" applyBorder="1" applyAlignment="1">
      <alignment horizontal="right" wrapText="1"/>
    </xf>
    <xf numFmtId="0" fontId="9" fillId="7" borderId="46" xfId="0" applyFont="1" applyFill="1" applyBorder="1" applyAlignment="1">
      <alignment horizontal="right" wrapText="1"/>
    </xf>
    <xf numFmtId="0" fontId="4" fillId="3" borderId="47" xfId="0" applyFont="1" applyFill="1" applyBorder="1"/>
    <xf numFmtId="0" fontId="9" fillId="6" borderId="48" xfId="0" applyFont="1" applyFill="1" applyBorder="1" applyAlignment="1">
      <alignment horizontal="right" wrapText="1"/>
    </xf>
    <xf numFmtId="0" fontId="9" fillId="7" borderId="48" xfId="0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6" borderId="49" xfId="0" applyFont="1" applyFill="1" applyBorder="1" applyAlignment="1">
      <alignment horizontal="right" wrapText="1"/>
    </xf>
    <xf numFmtId="0" fontId="9" fillId="7" borderId="49" xfId="0" applyFont="1" applyFill="1" applyBorder="1" applyAlignment="1">
      <alignment horizontal="right" wrapText="1"/>
    </xf>
    <xf numFmtId="0" fontId="5" fillId="2" borderId="50" xfId="0" applyFont="1" applyFill="1" applyBorder="1" applyAlignment="1">
      <alignment horizontal="right"/>
    </xf>
    <xf numFmtId="0" fontId="5" fillId="4" borderId="50" xfId="0" applyFont="1" applyFill="1" applyBorder="1" applyAlignment="1">
      <alignment wrapText="1"/>
    </xf>
    <xf numFmtId="0" fontId="5" fillId="2" borderId="50" xfId="0" applyFont="1" applyFill="1" applyBorder="1" applyAlignment="1">
      <alignment wrapText="1"/>
    </xf>
    <xf numFmtId="0" fontId="5" fillId="4" borderId="50" xfId="0" applyFont="1" applyFill="1" applyBorder="1"/>
    <xf numFmtId="0" fontId="5" fillId="2" borderId="50" xfId="0" applyFont="1" applyFill="1" applyBorder="1"/>
  </cellXfs>
  <cellStyles count="1">
    <cellStyle name="Normal" xfId="0" builtinId="0"/>
  </cellStyles>
  <dxfs count="3"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20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5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comments6.xml.rels><?xml version="1.0" encoding="UTF-8" standalone="yes"?>
<Relationships xmlns="http://schemas.openxmlformats.org/package/2006/relationships"><Relationship Id="rId1" Type="http://customschemas.google.com/relationships/workbookmetadata" Target="commentsmeta4"/></Relationships>
</file>

<file path=xl/_rels/comments7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ables/table1.xml><?xml version="1.0" encoding="utf-8"?>
<table xmlns="http://schemas.openxmlformats.org/spreadsheetml/2006/main" id="1" name="Table_1" displayName="Table_1" ref="A1:M26">
  <tableColumns count="13">
    <tableColumn id="1" name="Chiffres de début de mois basés sur les listings pour les RG"/>
    <tableColumn id="2" name="janvier"/>
    <tableColumn id="3" name="février"/>
    <tableColumn id="4" name="mars"/>
    <tableColumn id="5" name="avril"/>
    <tableColumn id="6" name="mai"/>
    <tableColumn id="7" name="juin"/>
    <tableColumn id="8" name="juillet"/>
    <tableColumn id="9" name="août"/>
    <tableColumn id="10" name="septembre"/>
    <tableColumn id="11" name="octobre"/>
    <tableColumn id="12" name="novembre"/>
    <tableColumn id="13" name="décembre"/>
  </tableColumns>
  <tableStyleInfo name="20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tabSelected="1" topLeftCell="A4" workbookViewId="0">
      <pane xSplit="1" topLeftCell="B1" activePane="topRight" state="frozen"/>
      <selection pane="topRight" activeCell="J14" sqref="J14"/>
    </sheetView>
  </sheetViews>
  <sheetFormatPr baseColWidth="10" defaultColWidth="14.44140625" defaultRowHeight="15" customHeight="1"/>
  <cols>
    <col min="1" max="1" width="26" style="117" customWidth="1"/>
    <col min="2" max="7" width="11.5546875" style="117" customWidth="1"/>
    <col min="8" max="15" width="10.6640625" style="117" customWidth="1"/>
    <col min="16" max="16" width="30.109375" style="117" bestFit="1" customWidth="1"/>
    <col min="17" max="17" width="29.6640625" style="117" bestFit="1" customWidth="1"/>
    <col min="18" max="26" width="10.6640625" style="117" customWidth="1"/>
    <col min="27" max="16384" width="14.44140625" style="117"/>
  </cols>
  <sheetData>
    <row r="1" spans="1:21" ht="14.25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1" ht="14.2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14.25" customHeight="1" thickBot="1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21" ht="14.25" customHeight="1" thickBot="1">
      <c r="A4" s="2"/>
      <c r="B4" s="4">
        <v>44928</v>
      </c>
      <c r="C4" s="4">
        <v>44958</v>
      </c>
      <c r="D4" s="4">
        <v>44986</v>
      </c>
      <c r="E4" s="4">
        <v>45019</v>
      </c>
      <c r="F4" s="4">
        <v>45049</v>
      </c>
      <c r="G4" s="4">
        <v>45078</v>
      </c>
      <c r="H4" s="4">
        <v>45108</v>
      </c>
      <c r="I4" s="4">
        <v>45139</v>
      </c>
      <c r="J4" s="4">
        <v>45170</v>
      </c>
      <c r="K4" s="4">
        <v>45200</v>
      </c>
      <c r="L4" s="4">
        <v>45231</v>
      </c>
      <c r="M4" s="118">
        <v>45261</v>
      </c>
      <c r="P4" s="5" t="s">
        <v>93</v>
      </c>
      <c r="Q4" s="6" t="s">
        <v>94</v>
      </c>
      <c r="R4" s="5" t="s">
        <v>5</v>
      </c>
      <c r="S4" s="6" t="s">
        <v>6</v>
      </c>
      <c r="T4" s="5" t="s">
        <v>7</v>
      </c>
      <c r="U4" s="6" t="s">
        <v>8</v>
      </c>
    </row>
    <row r="5" spans="1:21" ht="14.25" customHeight="1" thickBot="1">
      <c r="A5" s="7" t="s">
        <v>9</v>
      </c>
      <c r="B5" s="9">
        <v>754</v>
      </c>
      <c r="C5" s="9">
        <v>716</v>
      </c>
      <c r="D5" s="9">
        <v>739</v>
      </c>
      <c r="E5" s="130">
        <v>744</v>
      </c>
      <c r="F5" s="122">
        <v>761</v>
      </c>
      <c r="G5" s="122">
        <v>737</v>
      </c>
      <c r="H5" s="132"/>
      <c r="I5" s="9"/>
      <c r="J5" s="9"/>
      <c r="K5" s="9"/>
      <c r="L5" s="9"/>
      <c r="M5" s="119"/>
      <c r="P5" s="11">
        <v>754</v>
      </c>
      <c r="Q5" s="12"/>
      <c r="R5" s="13">
        <f t="shared" ref="R5:R31" si="0">Q5-P5</f>
        <v>-754</v>
      </c>
      <c r="S5" s="14">
        <f t="shared" ref="S5:S31" si="1">R5/P5</f>
        <v>-1</v>
      </c>
      <c r="T5" s="15">
        <v>76328</v>
      </c>
      <c r="U5" s="16">
        <f t="shared" ref="U5:U30" si="2">SUM(P5/T5)</f>
        <v>9.8784194528875376E-3</v>
      </c>
    </row>
    <row r="6" spans="1:21" ht="14.25" customHeight="1" thickBot="1">
      <c r="A6" s="17" t="s">
        <v>10</v>
      </c>
      <c r="B6" s="18">
        <v>398</v>
      </c>
      <c r="C6" s="18">
        <v>400</v>
      </c>
      <c r="D6" s="18">
        <v>409</v>
      </c>
      <c r="E6" s="131">
        <v>396</v>
      </c>
      <c r="F6" s="123">
        <v>397</v>
      </c>
      <c r="G6" s="123">
        <v>400</v>
      </c>
      <c r="H6" s="133"/>
      <c r="I6" s="18"/>
      <c r="J6" s="18"/>
      <c r="K6" s="20"/>
      <c r="L6" s="18"/>
      <c r="M6" s="120"/>
      <c r="P6" s="22">
        <v>398</v>
      </c>
      <c r="Q6" s="23"/>
      <c r="R6" s="13">
        <f t="shared" si="0"/>
        <v>-398</v>
      </c>
      <c r="S6" s="14">
        <f t="shared" si="1"/>
        <v>-1</v>
      </c>
      <c r="T6" s="24">
        <v>43622</v>
      </c>
      <c r="U6" s="16">
        <f t="shared" si="2"/>
        <v>9.1238365962129208E-3</v>
      </c>
    </row>
    <row r="7" spans="1:21" ht="14.25" customHeight="1" thickBot="1">
      <c r="A7" s="25" t="s">
        <v>11</v>
      </c>
      <c r="B7" s="26">
        <v>286</v>
      </c>
      <c r="C7" s="26">
        <v>284</v>
      </c>
      <c r="D7" s="26">
        <v>291</v>
      </c>
      <c r="E7" s="130">
        <v>279</v>
      </c>
      <c r="F7" s="122">
        <v>283</v>
      </c>
      <c r="G7" s="122">
        <v>285</v>
      </c>
      <c r="H7" s="134"/>
      <c r="I7" s="26"/>
      <c r="J7" s="26"/>
      <c r="K7" s="28"/>
      <c r="L7" s="26"/>
      <c r="M7" s="119"/>
      <c r="P7" s="22">
        <v>286</v>
      </c>
      <c r="Q7" s="23"/>
      <c r="R7" s="13">
        <f t="shared" si="0"/>
        <v>-286</v>
      </c>
      <c r="S7" s="30">
        <f t="shared" si="1"/>
        <v>-1</v>
      </c>
      <c r="T7" s="31">
        <v>46179</v>
      </c>
      <c r="U7" s="16">
        <f t="shared" si="2"/>
        <v>6.1932913228956886E-3</v>
      </c>
    </row>
    <row r="8" spans="1:21" ht="14.25" customHeight="1" thickBot="1">
      <c r="A8" s="17" t="s">
        <v>12</v>
      </c>
      <c r="B8" s="18">
        <v>242</v>
      </c>
      <c r="C8" s="18">
        <v>240</v>
      </c>
      <c r="D8" s="18">
        <v>243</v>
      </c>
      <c r="E8" s="131">
        <v>241</v>
      </c>
      <c r="F8" s="123">
        <v>239</v>
      </c>
      <c r="G8" s="123">
        <v>244</v>
      </c>
      <c r="H8" s="135"/>
      <c r="I8" s="18"/>
      <c r="J8" s="18"/>
      <c r="K8" s="20"/>
      <c r="L8" s="18"/>
      <c r="M8" s="120"/>
      <c r="P8" s="22">
        <v>242</v>
      </c>
      <c r="Q8" s="23"/>
      <c r="R8" s="13">
        <f t="shared" si="0"/>
        <v>-242</v>
      </c>
      <c r="S8" s="30">
        <f t="shared" si="1"/>
        <v>-1</v>
      </c>
      <c r="T8" s="31">
        <v>51217</v>
      </c>
      <c r="U8" s="16">
        <f t="shared" si="2"/>
        <v>4.724993654450671E-3</v>
      </c>
    </row>
    <row r="9" spans="1:21" ht="14.25" customHeight="1" thickBot="1">
      <c r="A9" s="25" t="s">
        <v>13</v>
      </c>
      <c r="B9" s="26">
        <v>3600</v>
      </c>
      <c r="C9" s="26">
        <v>3584</v>
      </c>
      <c r="D9" s="26">
        <v>3648</v>
      </c>
      <c r="E9" s="130">
        <v>3553</v>
      </c>
      <c r="F9" s="122">
        <v>3561</v>
      </c>
      <c r="G9" s="122">
        <v>3611</v>
      </c>
      <c r="H9" s="136"/>
      <c r="I9" s="26"/>
      <c r="J9" s="26"/>
      <c r="K9" s="28"/>
      <c r="L9" s="26"/>
      <c r="M9" s="119"/>
      <c r="P9" s="22">
        <v>3600</v>
      </c>
      <c r="Q9" s="23"/>
      <c r="R9" s="13">
        <f t="shared" si="0"/>
        <v>-3600</v>
      </c>
      <c r="S9" s="30">
        <f t="shared" si="1"/>
        <v>-1</v>
      </c>
      <c r="T9" s="31">
        <v>334509</v>
      </c>
      <c r="U9" s="16">
        <f t="shared" si="2"/>
        <v>1.0762042276889412E-2</v>
      </c>
    </row>
    <row r="10" spans="1:21" ht="14.25" customHeight="1" thickBot="1">
      <c r="A10" s="17" t="s">
        <v>14</v>
      </c>
      <c r="B10" s="18">
        <v>3524</v>
      </c>
      <c r="C10" s="18">
        <v>3499</v>
      </c>
      <c r="D10" s="18">
        <v>3547</v>
      </c>
      <c r="E10" s="131">
        <v>3449</v>
      </c>
      <c r="F10" s="123">
        <v>3451</v>
      </c>
      <c r="G10" s="123">
        <v>3497</v>
      </c>
      <c r="H10" s="135"/>
      <c r="I10" s="18"/>
      <c r="J10" s="18"/>
      <c r="K10" s="20"/>
      <c r="L10" s="18"/>
      <c r="M10" s="120"/>
      <c r="P10" s="22">
        <v>3524</v>
      </c>
      <c r="Q10" s="23"/>
      <c r="R10" s="13">
        <f t="shared" si="0"/>
        <v>-3524</v>
      </c>
      <c r="S10" s="30">
        <f t="shared" si="1"/>
        <v>-1</v>
      </c>
      <c r="T10" s="31">
        <v>1175173</v>
      </c>
      <c r="U10" s="16">
        <f t="shared" si="2"/>
        <v>2.9987074243536908E-3</v>
      </c>
    </row>
    <row r="11" spans="1:21" ht="14.25" customHeight="1" thickBot="1">
      <c r="A11" s="25" t="s">
        <v>15</v>
      </c>
      <c r="B11" s="26">
        <v>1429</v>
      </c>
      <c r="C11" s="26">
        <v>1405</v>
      </c>
      <c r="D11" s="26">
        <v>1445</v>
      </c>
      <c r="E11" s="130">
        <v>1417</v>
      </c>
      <c r="F11" s="122">
        <v>1426</v>
      </c>
      <c r="G11" s="122">
        <v>1436</v>
      </c>
      <c r="H11" s="136"/>
      <c r="I11" s="26"/>
      <c r="J11" s="26"/>
      <c r="K11" s="28"/>
      <c r="L11" s="26"/>
      <c r="M11" s="119"/>
      <c r="P11" s="22">
        <v>1429</v>
      </c>
      <c r="Q11" s="23"/>
      <c r="R11" s="13">
        <f t="shared" si="0"/>
        <v>-1429</v>
      </c>
      <c r="S11" s="30">
        <f t="shared" si="1"/>
        <v>-1</v>
      </c>
      <c r="T11" s="31">
        <v>389856</v>
      </c>
      <c r="U11" s="16">
        <f t="shared" si="2"/>
        <v>3.6654559632274481E-3</v>
      </c>
    </row>
    <row r="12" spans="1:21" ht="14.25" customHeight="1" thickBot="1">
      <c r="A12" s="17" t="s">
        <v>16</v>
      </c>
      <c r="B12" s="18">
        <v>1790</v>
      </c>
      <c r="C12" s="18">
        <v>1789</v>
      </c>
      <c r="D12" s="18">
        <v>1817</v>
      </c>
      <c r="E12" s="131">
        <v>1765</v>
      </c>
      <c r="F12" s="123">
        <v>1755</v>
      </c>
      <c r="G12" s="123">
        <v>1783</v>
      </c>
      <c r="H12" s="135"/>
      <c r="I12" s="18"/>
      <c r="J12" s="18"/>
      <c r="K12" s="20"/>
      <c r="L12" s="18"/>
      <c r="M12" s="120"/>
      <c r="P12" s="22">
        <v>1790</v>
      </c>
      <c r="Q12" s="23"/>
      <c r="R12" s="13">
        <f t="shared" si="0"/>
        <v>-1790</v>
      </c>
      <c r="S12" s="30">
        <f t="shared" si="1"/>
        <v>-1</v>
      </c>
      <c r="T12" s="31">
        <v>226832</v>
      </c>
      <c r="U12" s="16">
        <f t="shared" si="2"/>
        <v>7.8913028144177184E-3</v>
      </c>
    </row>
    <row r="13" spans="1:21" ht="14.25" customHeight="1" thickBot="1">
      <c r="A13" s="25" t="s">
        <v>17</v>
      </c>
      <c r="B13" s="26">
        <v>771</v>
      </c>
      <c r="C13" s="26">
        <v>770</v>
      </c>
      <c r="D13" s="26">
        <v>780</v>
      </c>
      <c r="E13" s="130">
        <v>766</v>
      </c>
      <c r="F13" s="122">
        <v>767</v>
      </c>
      <c r="G13" s="122">
        <v>778</v>
      </c>
      <c r="H13" s="136"/>
      <c r="I13" s="26"/>
      <c r="J13" s="26"/>
      <c r="K13" s="28"/>
      <c r="L13" s="26"/>
      <c r="M13" s="119"/>
      <c r="P13" s="22">
        <v>771</v>
      </c>
      <c r="Q13" s="23"/>
      <c r="R13" s="13">
        <f t="shared" si="0"/>
        <v>-771</v>
      </c>
      <c r="S13" s="30">
        <f t="shared" si="1"/>
        <v>-1</v>
      </c>
      <c r="T13" s="31">
        <v>92411</v>
      </c>
      <c r="U13" s="16">
        <f t="shared" si="2"/>
        <v>8.3431626105117361E-3</v>
      </c>
    </row>
    <row r="14" spans="1:21" ht="14.25" customHeight="1" thickBot="1">
      <c r="A14" s="17" t="s">
        <v>18</v>
      </c>
      <c r="B14" s="18">
        <v>382</v>
      </c>
      <c r="C14" s="18">
        <v>380</v>
      </c>
      <c r="D14" s="18">
        <v>384</v>
      </c>
      <c r="E14" s="131">
        <v>381</v>
      </c>
      <c r="F14" s="123">
        <v>381</v>
      </c>
      <c r="G14" s="123">
        <v>377</v>
      </c>
      <c r="H14" s="135"/>
      <c r="I14" s="18"/>
      <c r="J14" s="18"/>
      <c r="K14" s="20"/>
      <c r="L14" s="18"/>
      <c r="M14" s="120"/>
      <c r="P14" s="22">
        <v>382</v>
      </c>
      <c r="Q14" s="23"/>
      <c r="R14" s="13">
        <f t="shared" si="0"/>
        <v>-382</v>
      </c>
      <c r="S14" s="30">
        <f t="shared" si="1"/>
        <v>-1</v>
      </c>
      <c r="T14" s="31">
        <v>96205</v>
      </c>
      <c r="U14" s="16">
        <f t="shared" si="2"/>
        <v>3.970687594199886E-3</v>
      </c>
    </row>
    <row r="15" spans="1:21" ht="14.25" customHeight="1" thickBot="1">
      <c r="A15" s="25" t="s">
        <v>19</v>
      </c>
      <c r="B15" s="26">
        <v>1295</v>
      </c>
      <c r="C15" s="26">
        <v>1290</v>
      </c>
      <c r="D15" s="26">
        <v>1312</v>
      </c>
      <c r="E15" s="130">
        <v>1291</v>
      </c>
      <c r="F15" s="122">
        <v>1284</v>
      </c>
      <c r="G15" s="122">
        <v>1300</v>
      </c>
      <c r="H15" s="136"/>
      <c r="I15" s="26"/>
      <c r="J15" s="26"/>
      <c r="K15" s="28"/>
      <c r="L15" s="26"/>
      <c r="M15" s="119"/>
      <c r="P15" s="22">
        <v>1295</v>
      </c>
      <c r="Q15" s="23"/>
      <c r="R15" s="13">
        <f t="shared" si="0"/>
        <v>-1295</v>
      </c>
      <c r="S15" s="30">
        <f t="shared" si="1"/>
        <v>-1</v>
      </c>
      <c r="T15" s="31">
        <v>409688</v>
      </c>
      <c r="U15" s="16">
        <f t="shared" si="2"/>
        <v>3.1609419851203841E-3</v>
      </c>
    </row>
    <row r="16" spans="1:21" ht="14.25" customHeight="1" thickBot="1">
      <c r="A16" s="17" t="s">
        <v>20</v>
      </c>
      <c r="B16" s="18">
        <v>540</v>
      </c>
      <c r="C16" s="18">
        <v>540</v>
      </c>
      <c r="D16" s="18">
        <v>552</v>
      </c>
      <c r="E16" s="131">
        <v>541</v>
      </c>
      <c r="F16" s="123">
        <v>530</v>
      </c>
      <c r="G16" s="123">
        <v>533</v>
      </c>
      <c r="H16" s="135"/>
      <c r="I16" s="18"/>
      <c r="J16" s="18"/>
      <c r="K16" s="20"/>
      <c r="L16" s="18"/>
      <c r="M16" s="120"/>
      <c r="P16" s="22">
        <v>540</v>
      </c>
      <c r="Q16" s="23"/>
      <c r="R16" s="13">
        <f t="shared" si="0"/>
        <v>-540</v>
      </c>
      <c r="S16" s="30">
        <f t="shared" si="1"/>
        <v>-1</v>
      </c>
      <c r="T16" s="31">
        <v>66805</v>
      </c>
      <c r="U16" s="16">
        <f t="shared" si="2"/>
        <v>8.0832273033455571E-3</v>
      </c>
    </row>
    <row r="17" spans="1:21" ht="14.25" customHeight="1" thickBot="1">
      <c r="A17" s="25" t="s">
        <v>21</v>
      </c>
      <c r="B17" s="26">
        <v>516</v>
      </c>
      <c r="C17" s="26">
        <v>513</v>
      </c>
      <c r="D17" s="26">
        <v>518</v>
      </c>
      <c r="E17" s="130">
        <v>506</v>
      </c>
      <c r="F17" s="122">
        <v>503</v>
      </c>
      <c r="G17" s="122">
        <v>512</v>
      </c>
      <c r="H17" s="136"/>
      <c r="I17" s="26"/>
      <c r="J17" s="26"/>
      <c r="K17" s="28"/>
      <c r="L17" s="26"/>
      <c r="M17" s="119"/>
      <c r="P17" s="22">
        <v>516</v>
      </c>
      <c r="Q17" s="23"/>
      <c r="R17" s="13">
        <f t="shared" si="0"/>
        <v>-516</v>
      </c>
      <c r="S17" s="30">
        <f t="shared" si="1"/>
        <v>-1</v>
      </c>
      <c r="T17" s="31">
        <v>90521</v>
      </c>
      <c r="U17" s="16">
        <f t="shared" si="2"/>
        <v>5.7003347289579214E-3</v>
      </c>
    </row>
    <row r="18" spans="1:21" ht="14.25" customHeight="1" thickBot="1">
      <c r="A18" s="17" t="s">
        <v>22</v>
      </c>
      <c r="B18" s="18">
        <v>468</v>
      </c>
      <c r="C18" s="18">
        <v>466</v>
      </c>
      <c r="D18" s="18">
        <v>471</v>
      </c>
      <c r="E18" s="131">
        <v>461</v>
      </c>
      <c r="F18" s="123">
        <v>461</v>
      </c>
      <c r="G18" s="123">
        <v>469</v>
      </c>
      <c r="H18" s="135"/>
      <c r="I18" s="18"/>
      <c r="J18" s="18"/>
      <c r="K18" s="20"/>
      <c r="L18" s="18"/>
      <c r="M18" s="120"/>
      <c r="P18" s="22">
        <v>468</v>
      </c>
      <c r="Q18" s="23"/>
      <c r="R18" s="13">
        <f t="shared" si="0"/>
        <v>-468</v>
      </c>
      <c r="S18" s="30">
        <f t="shared" si="1"/>
        <v>-1</v>
      </c>
      <c r="T18" s="31">
        <v>49763</v>
      </c>
      <c r="U18" s="16">
        <f t="shared" si="2"/>
        <v>9.4045776982898937E-3</v>
      </c>
    </row>
    <row r="19" spans="1:21" ht="14.25" customHeight="1" thickBot="1">
      <c r="A19" s="17" t="s">
        <v>23</v>
      </c>
      <c r="B19" s="18">
        <v>532</v>
      </c>
      <c r="C19" s="18">
        <v>537</v>
      </c>
      <c r="D19" s="18">
        <v>544</v>
      </c>
      <c r="E19" s="131">
        <v>532</v>
      </c>
      <c r="F19" s="123">
        <v>528</v>
      </c>
      <c r="G19" s="123">
        <v>526</v>
      </c>
      <c r="H19" s="135"/>
      <c r="I19" s="18"/>
      <c r="J19" s="18"/>
      <c r="K19" s="20"/>
      <c r="L19" s="18"/>
      <c r="M19" s="120"/>
      <c r="P19" s="22">
        <v>532</v>
      </c>
      <c r="Q19" s="23"/>
      <c r="R19" s="13">
        <f t="shared" si="0"/>
        <v>-532</v>
      </c>
      <c r="S19" s="30">
        <f t="shared" si="1"/>
        <v>-1</v>
      </c>
      <c r="T19" s="31">
        <v>136325</v>
      </c>
      <c r="U19" s="16">
        <f t="shared" si="2"/>
        <v>3.9024390243902439E-3</v>
      </c>
    </row>
    <row r="20" spans="1:21" ht="14.25" customHeight="1" thickBot="1">
      <c r="A20" s="25" t="s">
        <v>24</v>
      </c>
      <c r="B20" s="26">
        <v>815</v>
      </c>
      <c r="C20" s="26">
        <v>813</v>
      </c>
      <c r="D20" s="26">
        <v>815</v>
      </c>
      <c r="E20" s="130">
        <v>804</v>
      </c>
      <c r="F20" s="122">
        <v>810</v>
      </c>
      <c r="G20" s="122">
        <v>823</v>
      </c>
      <c r="H20" s="136"/>
      <c r="I20" s="26"/>
      <c r="J20" s="26"/>
      <c r="K20" s="28"/>
      <c r="L20" s="26"/>
      <c r="M20" s="119"/>
      <c r="P20" s="22">
        <v>815</v>
      </c>
      <c r="Q20" s="23"/>
      <c r="R20" s="13">
        <f t="shared" si="0"/>
        <v>-815</v>
      </c>
      <c r="S20" s="30">
        <f t="shared" si="1"/>
        <v>-1</v>
      </c>
      <c r="T20" s="31">
        <v>128004</v>
      </c>
      <c r="U20" s="16">
        <f t="shared" si="2"/>
        <v>6.3669885316083872E-3</v>
      </c>
    </row>
    <row r="21" spans="1:21" ht="14.25" customHeight="1" thickBot="1">
      <c r="A21" s="25" t="s">
        <v>25</v>
      </c>
      <c r="B21" s="26">
        <v>830</v>
      </c>
      <c r="C21" s="26">
        <v>820</v>
      </c>
      <c r="D21" s="26">
        <v>836</v>
      </c>
      <c r="E21" s="130">
        <v>818</v>
      </c>
      <c r="F21" s="122">
        <v>812</v>
      </c>
      <c r="G21" s="122">
        <v>819</v>
      </c>
      <c r="H21" s="136"/>
      <c r="I21" s="26"/>
      <c r="J21" s="26"/>
      <c r="K21" s="28"/>
      <c r="L21" s="26"/>
      <c r="M21" s="119"/>
      <c r="P21" s="22">
        <v>830</v>
      </c>
      <c r="Q21" s="23"/>
      <c r="R21" s="13">
        <f t="shared" si="0"/>
        <v>-830</v>
      </c>
      <c r="S21" s="30">
        <f t="shared" si="1"/>
        <v>-1</v>
      </c>
      <c r="T21" s="31">
        <v>105810</v>
      </c>
      <c r="U21" s="16">
        <f t="shared" si="2"/>
        <v>7.8442491257915137E-3</v>
      </c>
    </row>
    <row r="22" spans="1:21" ht="14.25" customHeight="1" thickBot="1">
      <c r="A22" s="17" t="s">
        <v>26</v>
      </c>
      <c r="B22" s="18">
        <v>889</v>
      </c>
      <c r="C22" s="18">
        <v>878</v>
      </c>
      <c r="D22" s="18">
        <v>889</v>
      </c>
      <c r="E22" s="131">
        <v>868</v>
      </c>
      <c r="F22" s="123">
        <v>865</v>
      </c>
      <c r="G22" s="123">
        <v>875</v>
      </c>
      <c r="H22" s="135"/>
      <c r="I22" s="18"/>
      <c r="J22" s="18"/>
      <c r="K22" s="20"/>
      <c r="L22" s="18"/>
      <c r="M22" s="120"/>
      <c r="P22" s="22">
        <v>889</v>
      </c>
      <c r="Q22" s="23"/>
      <c r="R22" s="13">
        <f t="shared" si="0"/>
        <v>-889</v>
      </c>
      <c r="S22" s="30">
        <f t="shared" si="1"/>
        <v>-1</v>
      </c>
      <c r="T22" s="31">
        <v>100301</v>
      </c>
      <c r="U22" s="16">
        <f t="shared" si="2"/>
        <v>8.8633214025782402E-3</v>
      </c>
    </row>
    <row r="23" spans="1:21" ht="14.25" customHeight="1" thickBot="1">
      <c r="A23" s="25" t="s">
        <v>27</v>
      </c>
      <c r="B23" s="26">
        <v>98</v>
      </c>
      <c r="C23" s="26">
        <v>99</v>
      </c>
      <c r="D23" s="26">
        <v>104</v>
      </c>
      <c r="E23" s="130">
        <v>100</v>
      </c>
      <c r="F23" s="122">
        <v>103</v>
      </c>
      <c r="G23" s="122">
        <v>105</v>
      </c>
      <c r="H23" s="136"/>
      <c r="I23" s="26"/>
      <c r="J23" s="26"/>
      <c r="K23" s="28"/>
      <c r="L23" s="26"/>
      <c r="M23" s="119"/>
      <c r="P23" s="22">
        <v>98</v>
      </c>
      <c r="Q23" s="23"/>
      <c r="R23" s="13">
        <f t="shared" si="0"/>
        <v>-98</v>
      </c>
      <c r="S23" s="30">
        <f t="shared" si="1"/>
        <v>-1</v>
      </c>
      <c r="T23" s="31">
        <v>14471</v>
      </c>
      <c r="U23" s="16">
        <f t="shared" si="2"/>
        <v>6.7721650196945612E-3</v>
      </c>
    </row>
    <row r="24" spans="1:21" ht="14.25" customHeight="1" thickBot="1">
      <c r="A24" s="17" t="s">
        <v>28</v>
      </c>
      <c r="B24" s="18">
        <v>1614</v>
      </c>
      <c r="C24" s="18">
        <v>1600</v>
      </c>
      <c r="D24" s="18">
        <v>1623</v>
      </c>
      <c r="E24" s="131">
        <v>1586</v>
      </c>
      <c r="F24" s="123">
        <v>1580</v>
      </c>
      <c r="G24" s="123">
        <v>1612</v>
      </c>
      <c r="H24" s="135"/>
      <c r="I24" s="18"/>
      <c r="J24" s="18"/>
      <c r="K24" s="20"/>
      <c r="L24" s="18"/>
      <c r="M24" s="120"/>
      <c r="P24" s="22">
        <v>1614</v>
      </c>
      <c r="Q24" s="23"/>
      <c r="R24" s="13">
        <f t="shared" si="0"/>
        <v>-1614</v>
      </c>
      <c r="S24" s="30">
        <f t="shared" si="1"/>
        <v>-1</v>
      </c>
      <c r="T24" s="31">
        <v>424558</v>
      </c>
      <c r="U24" s="16">
        <f t="shared" si="2"/>
        <v>3.8016007235760485E-3</v>
      </c>
    </row>
    <row r="25" spans="1:21" ht="14.25" customHeight="1" thickBot="1">
      <c r="A25" s="25" t="s">
        <v>29</v>
      </c>
      <c r="B25" s="26">
        <v>632</v>
      </c>
      <c r="C25" s="26">
        <v>625</v>
      </c>
      <c r="D25" s="26">
        <v>638</v>
      </c>
      <c r="E25" s="130">
        <v>618</v>
      </c>
      <c r="F25" s="122">
        <v>625</v>
      </c>
      <c r="G25" s="122">
        <v>629</v>
      </c>
      <c r="H25" s="136"/>
      <c r="I25" s="26"/>
      <c r="J25" s="26"/>
      <c r="K25" s="28"/>
      <c r="L25" s="26"/>
      <c r="M25" s="119"/>
      <c r="P25" s="22">
        <v>632</v>
      </c>
      <c r="Q25" s="23"/>
      <c r="R25" s="13">
        <f t="shared" si="0"/>
        <v>-632</v>
      </c>
      <c r="S25" s="30">
        <f t="shared" si="1"/>
        <v>-1</v>
      </c>
      <c r="T25" s="31">
        <v>112165</v>
      </c>
      <c r="U25" s="16">
        <f t="shared" si="2"/>
        <v>5.6345562341193773E-3</v>
      </c>
    </row>
    <row r="26" spans="1:21" ht="14.25" customHeight="1" thickBot="1">
      <c r="A26" s="17" t="s">
        <v>30</v>
      </c>
      <c r="B26" s="18">
        <v>522</v>
      </c>
      <c r="C26" s="18">
        <v>522</v>
      </c>
      <c r="D26" s="18">
        <v>531</v>
      </c>
      <c r="E26" s="131">
        <v>511</v>
      </c>
      <c r="F26" s="123">
        <v>513</v>
      </c>
      <c r="G26" s="123">
        <v>520</v>
      </c>
      <c r="H26" s="135"/>
      <c r="I26" s="18"/>
      <c r="J26" s="18"/>
      <c r="K26" s="20"/>
      <c r="L26" s="18"/>
      <c r="M26" s="120"/>
      <c r="P26" s="22">
        <v>522</v>
      </c>
      <c r="Q26" s="23"/>
      <c r="R26" s="13">
        <f t="shared" si="0"/>
        <v>-522</v>
      </c>
      <c r="S26" s="30">
        <f t="shared" si="1"/>
        <v>-1</v>
      </c>
      <c r="T26" s="31">
        <v>111428</v>
      </c>
      <c r="U26" s="16">
        <f t="shared" si="2"/>
        <v>4.684639408407223E-3</v>
      </c>
    </row>
    <row r="27" spans="1:21" ht="14.25" customHeight="1" thickBot="1">
      <c r="A27" s="25" t="s">
        <v>31</v>
      </c>
      <c r="B27" s="26">
        <v>412</v>
      </c>
      <c r="C27" s="26">
        <v>406</v>
      </c>
      <c r="D27" s="26">
        <v>419</v>
      </c>
      <c r="E27" s="130">
        <v>417</v>
      </c>
      <c r="F27" s="122">
        <v>415</v>
      </c>
      <c r="G27" s="122">
        <v>424</v>
      </c>
      <c r="H27" s="136"/>
      <c r="I27" s="26"/>
      <c r="J27" s="26"/>
      <c r="K27" s="28"/>
      <c r="L27" s="26"/>
      <c r="M27" s="119"/>
      <c r="P27" s="22">
        <v>412</v>
      </c>
      <c r="Q27" s="23"/>
      <c r="R27" s="13">
        <f t="shared" si="0"/>
        <v>-412</v>
      </c>
      <c r="S27" s="30">
        <f t="shared" si="1"/>
        <v>-1</v>
      </c>
      <c r="T27" s="31">
        <v>51629</v>
      </c>
      <c r="U27" s="16">
        <f t="shared" si="2"/>
        <v>7.9800112339963973E-3</v>
      </c>
    </row>
    <row r="28" spans="1:21" ht="14.25" customHeight="1" thickBot="1">
      <c r="A28" s="17" t="s">
        <v>32</v>
      </c>
      <c r="B28" s="18">
        <v>676</v>
      </c>
      <c r="C28" s="18">
        <v>682</v>
      </c>
      <c r="D28" s="18">
        <v>697</v>
      </c>
      <c r="E28" s="131">
        <v>668</v>
      </c>
      <c r="F28" s="123">
        <v>672</v>
      </c>
      <c r="G28" s="123">
        <v>681</v>
      </c>
      <c r="H28" s="135"/>
      <c r="I28" s="18"/>
      <c r="J28" s="18"/>
      <c r="K28" s="20"/>
      <c r="L28" s="18"/>
      <c r="M28" s="120"/>
      <c r="P28" s="22">
        <v>676</v>
      </c>
      <c r="Q28" s="34"/>
      <c r="R28" s="35">
        <f t="shared" si="0"/>
        <v>-676</v>
      </c>
      <c r="S28" s="36">
        <f t="shared" si="1"/>
        <v>-1</v>
      </c>
      <c r="T28" s="31">
        <v>81284</v>
      </c>
      <c r="U28" s="16">
        <f t="shared" si="2"/>
        <v>8.3165198563062842E-3</v>
      </c>
    </row>
    <row r="29" spans="1:21" ht="14.25" customHeight="1" thickBot="1">
      <c r="A29" s="17" t="s">
        <v>33</v>
      </c>
      <c r="B29" s="18">
        <v>657</v>
      </c>
      <c r="C29" s="18">
        <v>651</v>
      </c>
      <c r="D29" s="18">
        <v>664</v>
      </c>
      <c r="E29" s="131">
        <v>646</v>
      </c>
      <c r="F29" s="123">
        <v>646</v>
      </c>
      <c r="G29" s="123">
        <v>660</v>
      </c>
      <c r="H29" s="135"/>
      <c r="I29" s="18"/>
      <c r="J29" s="18"/>
      <c r="K29" s="20"/>
      <c r="L29" s="18"/>
      <c r="M29" s="120"/>
      <c r="P29" s="22">
        <v>657</v>
      </c>
      <c r="Q29" s="23"/>
      <c r="R29" s="13">
        <f t="shared" si="0"/>
        <v>-657</v>
      </c>
      <c r="S29" s="30">
        <f t="shared" si="1"/>
        <v>-1</v>
      </c>
      <c r="T29" s="31">
        <v>102705</v>
      </c>
      <c r="U29" s="16">
        <f t="shared" si="2"/>
        <v>6.3969621732145468E-3</v>
      </c>
    </row>
    <row r="30" spans="1:21" ht="14.25" customHeight="1" thickBot="1">
      <c r="A30" s="25" t="s">
        <v>34</v>
      </c>
      <c r="B30" s="26">
        <v>149</v>
      </c>
      <c r="C30" s="26">
        <v>151</v>
      </c>
      <c r="D30" s="26">
        <v>151</v>
      </c>
      <c r="E30" s="130">
        <v>154</v>
      </c>
      <c r="F30" s="122">
        <v>150</v>
      </c>
      <c r="G30" s="122">
        <v>149</v>
      </c>
      <c r="H30" s="136"/>
      <c r="I30" s="26"/>
      <c r="J30" s="26"/>
      <c r="K30" s="28"/>
      <c r="L30" s="26"/>
      <c r="M30" s="119"/>
      <c r="P30" s="22">
        <v>149</v>
      </c>
      <c r="Q30" s="23"/>
      <c r="R30" s="13">
        <f t="shared" si="0"/>
        <v>-149</v>
      </c>
      <c r="S30" s="30">
        <f t="shared" si="1"/>
        <v>-1</v>
      </c>
      <c r="T30" s="31">
        <v>18299</v>
      </c>
      <c r="U30" s="16">
        <f t="shared" si="2"/>
        <v>8.1425214492595217E-3</v>
      </c>
    </row>
    <row r="31" spans="1:21" ht="14.25" customHeight="1" thickBot="1">
      <c r="A31" s="37" t="s">
        <v>35</v>
      </c>
      <c r="B31" s="38">
        <f t="shared" ref="B31:M31" si="3">SUM(B5:B30)</f>
        <v>23821</v>
      </c>
      <c r="C31" s="38">
        <f t="shared" si="3"/>
        <v>23660</v>
      </c>
      <c r="D31" s="38">
        <f t="shared" si="3"/>
        <v>24067</v>
      </c>
      <c r="E31" s="121">
        <f t="shared" si="3"/>
        <v>23512</v>
      </c>
      <c r="F31" s="121">
        <f t="shared" si="3"/>
        <v>23518</v>
      </c>
      <c r="G31" s="121">
        <f t="shared" si="3"/>
        <v>23785</v>
      </c>
      <c r="H31" s="38">
        <f t="shared" si="3"/>
        <v>0</v>
      </c>
      <c r="I31" s="38">
        <f t="shared" si="3"/>
        <v>0</v>
      </c>
      <c r="J31" s="38">
        <f t="shared" si="3"/>
        <v>0</v>
      </c>
      <c r="K31" s="38">
        <f t="shared" si="3"/>
        <v>0</v>
      </c>
      <c r="L31" s="38">
        <f t="shared" si="3"/>
        <v>0</v>
      </c>
      <c r="M31" s="38">
        <f t="shared" si="3"/>
        <v>0</v>
      </c>
      <c r="P31" s="39">
        <f t="shared" ref="P31:Q31" si="4">SUM(P6:P30)</f>
        <v>23067</v>
      </c>
      <c r="Q31" s="40">
        <f t="shared" si="4"/>
        <v>0</v>
      </c>
      <c r="R31" s="41">
        <f t="shared" si="0"/>
        <v>-23067</v>
      </c>
      <c r="S31" s="42">
        <f t="shared" si="1"/>
        <v>-1</v>
      </c>
      <c r="T31" s="43"/>
      <c r="U31" s="40"/>
    </row>
    <row r="32" spans="1:21" ht="14.25" customHeight="1">
      <c r="A32" s="44" t="s">
        <v>36</v>
      </c>
      <c r="B32" s="45">
        <f>B31-'2022'!M31</f>
        <v>5</v>
      </c>
      <c r="C32" s="45">
        <f t="shared" ref="C32:M32" si="5">C31-B31</f>
        <v>-161</v>
      </c>
      <c r="D32" s="45">
        <f t="shared" si="5"/>
        <v>407</v>
      </c>
      <c r="E32" s="45">
        <f t="shared" si="5"/>
        <v>-555</v>
      </c>
      <c r="F32" s="45">
        <f t="shared" si="5"/>
        <v>6</v>
      </c>
      <c r="G32" s="45">
        <f t="shared" si="5"/>
        <v>267</v>
      </c>
      <c r="H32" s="45">
        <f t="shared" si="5"/>
        <v>-23785</v>
      </c>
      <c r="I32" s="45">
        <f t="shared" si="5"/>
        <v>0</v>
      </c>
      <c r="J32" s="45">
        <f t="shared" si="5"/>
        <v>0</v>
      </c>
      <c r="K32" s="45">
        <f t="shared" si="5"/>
        <v>0</v>
      </c>
      <c r="L32" s="45">
        <f t="shared" si="5"/>
        <v>0</v>
      </c>
      <c r="M32" s="45">
        <f t="shared" si="5"/>
        <v>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3" width="6.33203125" customWidth="1"/>
    <col min="4" max="7" width="6" customWidth="1"/>
    <col min="8" max="8" width="8.44140625" customWidth="1"/>
    <col min="9" max="10" width="6" customWidth="1"/>
    <col min="11" max="11" width="7.33203125" customWidth="1"/>
    <col min="12" max="13" width="6" customWidth="1"/>
    <col min="14" max="14" width="4.33203125" customWidth="1"/>
    <col min="15" max="16" width="10.6640625" customWidth="1"/>
    <col min="17" max="17" width="12.44140625" customWidth="1"/>
    <col min="18" max="18" width="14.6640625" customWidth="1"/>
    <col min="19" max="19" width="12.5546875" customWidth="1"/>
    <col min="20" max="26" width="11.44140625" customWidth="1"/>
  </cols>
  <sheetData>
    <row r="1" spans="1:26" ht="13.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8"/>
      <c r="Q1" s="49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8"/>
      <c r="Q2" s="49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9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8"/>
      <c r="Q3" s="49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71"/>
      <c r="B4" s="25" t="s">
        <v>76</v>
      </c>
      <c r="C4" s="25" t="s">
        <v>77</v>
      </c>
      <c r="D4" s="25" t="s">
        <v>63</v>
      </c>
      <c r="E4" s="25" t="s">
        <v>50</v>
      </c>
      <c r="F4" s="25" t="s">
        <v>51</v>
      </c>
      <c r="G4" s="25" t="s">
        <v>52</v>
      </c>
      <c r="H4" s="25" t="s">
        <v>78</v>
      </c>
      <c r="I4" s="25" t="s">
        <v>65</v>
      </c>
      <c r="J4" s="25" t="s">
        <v>79</v>
      </c>
      <c r="K4" s="25" t="s">
        <v>80</v>
      </c>
      <c r="L4" s="25" t="s">
        <v>81</v>
      </c>
      <c r="M4" s="25" t="s">
        <v>82</v>
      </c>
      <c r="N4" s="72"/>
      <c r="O4" s="55"/>
      <c r="P4" s="5" t="s">
        <v>83</v>
      </c>
      <c r="Q4" s="6" t="s">
        <v>72</v>
      </c>
      <c r="R4" s="5" t="s">
        <v>84</v>
      </c>
      <c r="S4" s="6" t="s">
        <v>6</v>
      </c>
      <c r="T4" s="5" t="s">
        <v>7</v>
      </c>
      <c r="U4" s="6" t="s">
        <v>74</v>
      </c>
      <c r="V4" s="55"/>
      <c r="W4" s="55"/>
      <c r="X4" s="55"/>
      <c r="Y4" s="55"/>
      <c r="Z4" s="55"/>
    </row>
    <row r="5" spans="1:26" ht="13.5" customHeight="1">
      <c r="A5" s="17" t="s">
        <v>10</v>
      </c>
      <c r="B5" s="18">
        <v>361</v>
      </c>
      <c r="C5" s="18">
        <v>357</v>
      </c>
      <c r="D5" s="18">
        <v>361</v>
      </c>
      <c r="E5" s="18">
        <v>366</v>
      </c>
      <c r="F5" s="18">
        <v>371</v>
      </c>
      <c r="G5" s="18">
        <v>377</v>
      </c>
      <c r="H5" s="19" t="s">
        <v>85</v>
      </c>
      <c r="I5" s="18">
        <v>369</v>
      </c>
      <c r="J5" s="18">
        <v>373</v>
      </c>
      <c r="K5" s="18">
        <v>375</v>
      </c>
      <c r="L5" s="18">
        <v>383</v>
      </c>
      <c r="M5" s="19">
        <v>382</v>
      </c>
      <c r="N5" s="73"/>
      <c r="O5" s="48"/>
      <c r="P5" s="74">
        <v>361</v>
      </c>
      <c r="Q5" s="61">
        <v>380</v>
      </c>
      <c r="R5" s="62">
        <f t="shared" ref="R5:R29" si="0">Q5-P5</f>
        <v>19</v>
      </c>
      <c r="S5" s="30">
        <f t="shared" ref="S5:S11" si="1">R5/P5</f>
        <v>5.2631578947368418E-2</v>
      </c>
      <c r="T5" s="66"/>
      <c r="U5" s="67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161</v>
      </c>
      <c r="C6" s="26">
        <v>165</v>
      </c>
      <c r="D6" s="26">
        <v>167</v>
      </c>
      <c r="E6" s="26">
        <v>171</v>
      </c>
      <c r="F6" s="26">
        <v>169</v>
      </c>
      <c r="G6" s="26">
        <v>169</v>
      </c>
      <c r="H6" s="27" t="s">
        <v>86</v>
      </c>
      <c r="I6" s="26">
        <v>172</v>
      </c>
      <c r="J6" s="26">
        <v>174</v>
      </c>
      <c r="K6" s="26">
        <v>181</v>
      </c>
      <c r="L6" s="26">
        <v>186</v>
      </c>
      <c r="M6" s="26">
        <v>190</v>
      </c>
      <c r="N6" s="75"/>
      <c r="O6" s="48"/>
      <c r="P6" s="51">
        <v>161</v>
      </c>
      <c r="Q6" s="23">
        <v>189</v>
      </c>
      <c r="R6" s="13">
        <f t="shared" si="0"/>
        <v>28</v>
      </c>
      <c r="S6" s="30">
        <f t="shared" si="1"/>
        <v>0.17391304347826086</v>
      </c>
      <c r="T6" s="68"/>
      <c r="U6" s="23"/>
      <c r="V6" s="48"/>
      <c r="W6" s="48"/>
      <c r="X6" s="48"/>
      <c r="Y6" s="48"/>
      <c r="Z6" s="48"/>
    </row>
    <row r="7" spans="1:26" ht="13.5" customHeight="1">
      <c r="A7" s="17" t="s">
        <v>13</v>
      </c>
      <c r="B7" s="18">
        <v>1766</v>
      </c>
      <c r="C7" s="18">
        <v>1772</v>
      </c>
      <c r="D7" s="18">
        <v>1780</v>
      </c>
      <c r="E7" s="18">
        <v>1810</v>
      </c>
      <c r="F7" s="18">
        <v>1819</v>
      </c>
      <c r="G7" s="18">
        <v>1839</v>
      </c>
      <c r="H7" s="18"/>
      <c r="I7" s="18">
        <v>1846</v>
      </c>
      <c r="J7" s="18">
        <v>1884</v>
      </c>
      <c r="K7" s="18">
        <v>1912</v>
      </c>
      <c r="L7" s="18">
        <v>1968</v>
      </c>
      <c r="M7" s="18">
        <v>1979</v>
      </c>
      <c r="N7" s="75"/>
      <c r="O7" s="48"/>
      <c r="P7" s="51">
        <v>1766</v>
      </c>
      <c r="Q7" s="23">
        <v>2028</v>
      </c>
      <c r="R7" s="13">
        <f t="shared" si="0"/>
        <v>262</v>
      </c>
      <c r="S7" s="30">
        <f t="shared" si="1"/>
        <v>0.14835787089467722</v>
      </c>
      <c r="T7" s="68"/>
      <c r="U7" s="23"/>
      <c r="V7" s="48"/>
      <c r="W7" s="48"/>
      <c r="X7" s="48"/>
      <c r="Y7" s="48"/>
      <c r="Z7" s="48"/>
    </row>
    <row r="8" spans="1:26" ht="13.5" customHeight="1">
      <c r="A8" s="25" t="s">
        <v>14</v>
      </c>
      <c r="B8" s="26">
        <v>2449</v>
      </c>
      <c r="C8" s="26">
        <v>2424</v>
      </c>
      <c r="D8" s="26">
        <v>2426</v>
      </c>
      <c r="E8" s="26">
        <v>2460</v>
      </c>
      <c r="F8" s="26">
        <v>2463</v>
      </c>
      <c r="G8" s="26">
        <v>2477</v>
      </c>
      <c r="H8" s="26"/>
      <c r="I8" s="26">
        <v>2414</v>
      </c>
      <c r="J8" s="26">
        <v>2447</v>
      </c>
      <c r="K8" s="26">
        <v>2448</v>
      </c>
      <c r="L8" s="26">
        <v>2488</v>
      </c>
      <c r="M8" s="26">
        <v>2501</v>
      </c>
      <c r="N8" s="75"/>
      <c r="O8" s="48"/>
      <c r="P8" s="51">
        <v>2449</v>
      </c>
      <c r="Q8" s="23">
        <v>2506</v>
      </c>
      <c r="R8" s="13">
        <f t="shared" si="0"/>
        <v>57</v>
      </c>
      <c r="S8" s="30">
        <f t="shared" si="1"/>
        <v>2.3274806043282973E-2</v>
      </c>
      <c r="T8" s="68"/>
      <c r="U8" s="23"/>
      <c r="V8" s="48"/>
      <c r="W8" s="48"/>
      <c r="X8" s="48"/>
      <c r="Y8" s="48"/>
      <c r="Z8" s="48"/>
    </row>
    <row r="9" spans="1:26" ht="13.5" customHeight="1">
      <c r="A9" s="17" t="s">
        <v>15</v>
      </c>
      <c r="B9" s="18">
        <v>901</v>
      </c>
      <c r="C9" s="18">
        <v>903</v>
      </c>
      <c r="D9" s="18">
        <v>900</v>
      </c>
      <c r="E9" s="18">
        <v>912</v>
      </c>
      <c r="F9" s="18">
        <v>911</v>
      </c>
      <c r="G9" s="18">
        <v>908</v>
      </c>
      <c r="H9" s="18"/>
      <c r="I9" s="18">
        <v>905</v>
      </c>
      <c r="J9" s="18">
        <v>922</v>
      </c>
      <c r="K9" s="18">
        <v>931</v>
      </c>
      <c r="L9" s="18">
        <v>944</v>
      </c>
      <c r="M9" s="18">
        <v>942</v>
      </c>
      <c r="N9" s="75"/>
      <c r="O9" s="48"/>
      <c r="P9" s="51">
        <v>901</v>
      </c>
      <c r="Q9" s="23">
        <v>947</v>
      </c>
      <c r="R9" s="13">
        <f t="shared" si="0"/>
        <v>46</v>
      </c>
      <c r="S9" s="30">
        <f t="shared" si="1"/>
        <v>5.1054384017758046E-2</v>
      </c>
      <c r="T9" s="68"/>
      <c r="U9" s="23"/>
      <c r="V9" s="48"/>
      <c r="W9" s="48"/>
      <c r="X9" s="48"/>
      <c r="Y9" s="48"/>
      <c r="Z9" s="48"/>
    </row>
    <row r="10" spans="1:26" ht="13.5" customHeight="1">
      <c r="A10" s="25" t="s">
        <v>16</v>
      </c>
      <c r="B10" s="26">
        <v>941</v>
      </c>
      <c r="C10" s="26">
        <v>945</v>
      </c>
      <c r="D10" s="26">
        <v>943</v>
      </c>
      <c r="E10" s="26">
        <v>947</v>
      </c>
      <c r="F10" s="26">
        <v>956</v>
      </c>
      <c r="G10" s="26">
        <v>951</v>
      </c>
      <c r="H10" s="26"/>
      <c r="I10" s="26">
        <v>940</v>
      </c>
      <c r="J10" s="26">
        <v>942</v>
      </c>
      <c r="K10" s="26">
        <v>965</v>
      </c>
      <c r="L10" s="26">
        <v>1004</v>
      </c>
      <c r="M10" s="26">
        <v>1016</v>
      </c>
      <c r="N10" s="75"/>
      <c r="O10" s="48"/>
      <c r="P10" s="51">
        <v>941</v>
      </c>
      <c r="Q10" s="23">
        <v>1017</v>
      </c>
      <c r="R10" s="13">
        <f t="shared" si="0"/>
        <v>76</v>
      </c>
      <c r="S10" s="30">
        <f t="shared" si="1"/>
        <v>8.0765143464399572E-2</v>
      </c>
      <c r="T10" s="68"/>
      <c r="U10" s="23"/>
      <c r="V10" s="48"/>
      <c r="W10" s="48"/>
      <c r="X10" s="48"/>
      <c r="Y10" s="48"/>
      <c r="Z10" s="48"/>
    </row>
    <row r="11" spans="1:26" ht="13.5" customHeight="1">
      <c r="A11" s="17" t="s">
        <v>17</v>
      </c>
      <c r="B11" s="18">
        <v>443</v>
      </c>
      <c r="C11" s="18">
        <v>434</v>
      </c>
      <c r="D11" s="18">
        <v>435</v>
      </c>
      <c r="E11" s="18">
        <v>449</v>
      </c>
      <c r="F11" s="18">
        <v>452</v>
      </c>
      <c r="G11" s="18">
        <v>449</v>
      </c>
      <c r="H11" s="18"/>
      <c r="I11" s="18">
        <v>443</v>
      </c>
      <c r="J11" s="18">
        <v>449</v>
      </c>
      <c r="K11" s="18">
        <v>455</v>
      </c>
      <c r="L11" s="18">
        <v>455</v>
      </c>
      <c r="M11" s="18">
        <v>461</v>
      </c>
      <c r="N11" s="75"/>
      <c r="O11" s="48"/>
      <c r="P11" s="51">
        <v>443</v>
      </c>
      <c r="Q11" s="23">
        <v>465</v>
      </c>
      <c r="R11" s="13">
        <f t="shared" si="0"/>
        <v>22</v>
      </c>
      <c r="S11" s="30">
        <f t="shared" si="1"/>
        <v>4.9661399548532728E-2</v>
      </c>
      <c r="T11" s="68"/>
      <c r="U11" s="23"/>
      <c r="V11" s="48"/>
      <c r="W11" s="48"/>
      <c r="X11" s="48"/>
      <c r="Y11" s="48"/>
      <c r="Z11" s="48"/>
    </row>
    <row r="12" spans="1:26" ht="13.5" customHeight="1">
      <c r="A12" s="25" t="s">
        <v>18</v>
      </c>
      <c r="B12" s="26"/>
      <c r="C12" s="26">
        <v>188</v>
      </c>
      <c r="D12" s="26">
        <v>188</v>
      </c>
      <c r="E12" s="26">
        <v>188</v>
      </c>
      <c r="F12" s="26">
        <v>188</v>
      </c>
      <c r="G12" s="26">
        <v>186</v>
      </c>
      <c r="H12" s="26"/>
      <c r="I12" s="26">
        <v>189</v>
      </c>
      <c r="J12" s="26"/>
      <c r="K12" s="26">
        <v>207</v>
      </c>
      <c r="L12" s="26">
        <v>205</v>
      </c>
      <c r="M12" s="26">
        <v>210</v>
      </c>
      <c r="N12" s="75"/>
      <c r="O12" s="48"/>
      <c r="P12" s="51">
        <v>0</v>
      </c>
      <c r="Q12" s="23">
        <v>208</v>
      </c>
      <c r="R12" s="13">
        <f t="shared" si="0"/>
        <v>208</v>
      </c>
      <c r="S12" s="30">
        <f>R12/Q12</f>
        <v>1</v>
      </c>
      <c r="T12" s="68"/>
      <c r="U12" s="23"/>
      <c r="V12" s="48"/>
      <c r="W12" s="48"/>
      <c r="X12" s="48"/>
      <c r="Y12" s="48"/>
      <c r="Z12" s="48"/>
    </row>
    <row r="13" spans="1:26" ht="13.5" customHeight="1">
      <c r="A13" s="17" t="s">
        <v>19</v>
      </c>
      <c r="B13" s="18">
        <v>901</v>
      </c>
      <c r="C13" s="18">
        <v>898</v>
      </c>
      <c r="D13" s="18">
        <v>895</v>
      </c>
      <c r="E13" s="18">
        <v>912</v>
      </c>
      <c r="F13" s="18">
        <v>914</v>
      </c>
      <c r="G13" s="18">
        <v>912</v>
      </c>
      <c r="H13" s="18"/>
      <c r="I13" s="18">
        <v>910</v>
      </c>
      <c r="J13" s="18">
        <v>916</v>
      </c>
      <c r="K13" s="18">
        <v>935</v>
      </c>
      <c r="L13" s="18">
        <v>970</v>
      </c>
      <c r="M13" s="18">
        <v>989</v>
      </c>
      <c r="N13" s="75"/>
      <c r="O13" s="48"/>
      <c r="P13" s="51">
        <v>901</v>
      </c>
      <c r="Q13" s="23">
        <v>1006</v>
      </c>
      <c r="R13" s="13">
        <f t="shared" si="0"/>
        <v>105</v>
      </c>
      <c r="S13" s="30">
        <f t="shared" ref="S13:S29" si="2">R13/P13</f>
        <v>0.11653718091009989</v>
      </c>
      <c r="T13" s="68"/>
      <c r="U13" s="23"/>
      <c r="V13" s="48"/>
      <c r="W13" s="48"/>
      <c r="X13" s="48"/>
      <c r="Y13" s="48"/>
      <c r="Z13" s="48"/>
    </row>
    <row r="14" spans="1:26" ht="13.5" customHeight="1">
      <c r="A14" s="25" t="s">
        <v>20</v>
      </c>
      <c r="B14" s="26">
        <v>294</v>
      </c>
      <c r="C14" s="26">
        <v>295</v>
      </c>
      <c r="D14" s="26">
        <v>293</v>
      </c>
      <c r="E14" s="26">
        <v>299</v>
      </c>
      <c r="F14" s="26">
        <v>300</v>
      </c>
      <c r="G14" s="26">
        <v>301</v>
      </c>
      <c r="H14" s="26"/>
      <c r="I14" s="26">
        <v>293</v>
      </c>
      <c r="J14" s="26">
        <v>295</v>
      </c>
      <c r="K14" s="26">
        <v>301</v>
      </c>
      <c r="L14" s="26">
        <v>304</v>
      </c>
      <c r="M14" s="26">
        <v>304</v>
      </c>
      <c r="N14" s="75"/>
      <c r="O14" s="48"/>
      <c r="P14" s="51">
        <v>294</v>
      </c>
      <c r="Q14" s="23">
        <v>309</v>
      </c>
      <c r="R14" s="13">
        <f t="shared" si="0"/>
        <v>15</v>
      </c>
      <c r="S14" s="30">
        <f t="shared" si="2"/>
        <v>5.1020408163265307E-2</v>
      </c>
      <c r="T14" s="68"/>
      <c r="U14" s="23"/>
      <c r="V14" s="48"/>
      <c r="W14" s="48"/>
      <c r="X14" s="48"/>
      <c r="Y14" s="48"/>
      <c r="Z14" s="48"/>
    </row>
    <row r="15" spans="1:26" ht="13.5" customHeight="1">
      <c r="A15" s="17" t="s">
        <v>21</v>
      </c>
      <c r="B15" s="18">
        <v>298</v>
      </c>
      <c r="C15" s="18">
        <v>391</v>
      </c>
      <c r="D15" s="18">
        <v>383</v>
      </c>
      <c r="E15" s="18">
        <v>392</v>
      </c>
      <c r="F15" s="18">
        <v>389</v>
      </c>
      <c r="G15" s="18">
        <v>380</v>
      </c>
      <c r="H15" s="18"/>
      <c r="I15" s="18">
        <v>361</v>
      </c>
      <c r="J15" s="18">
        <v>371</v>
      </c>
      <c r="K15" s="18">
        <v>385</v>
      </c>
      <c r="L15" s="18">
        <v>389</v>
      </c>
      <c r="M15" s="18">
        <v>391</v>
      </c>
      <c r="N15" s="75"/>
      <c r="O15" s="48"/>
      <c r="P15" s="51">
        <v>298</v>
      </c>
      <c r="Q15" s="23">
        <v>396</v>
      </c>
      <c r="R15" s="13">
        <f t="shared" si="0"/>
        <v>98</v>
      </c>
      <c r="S15" s="30">
        <f t="shared" si="2"/>
        <v>0.32885906040268459</v>
      </c>
      <c r="T15" s="68"/>
      <c r="U15" s="23"/>
      <c r="V15" s="48"/>
      <c r="W15" s="48"/>
      <c r="X15" s="48"/>
      <c r="Y15" s="48"/>
      <c r="Z15" s="48"/>
    </row>
    <row r="16" spans="1:26" ht="13.5" customHeight="1">
      <c r="A16" s="25" t="s">
        <v>22</v>
      </c>
      <c r="B16" s="26">
        <v>251</v>
      </c>
      <c r="C16" s="26">
        <v>249</v>
      </c>
      <c r="D16" s="26">
        <v>249</v>
      </c>
      <c r="E16" s="26">
        <v>250</v>
      </c>
      <c r="F16" s="26">
        <v>252</v>
      </c>
      <c r="G16" s="26">
        <v>254</v>
      </c>
      <c r="H16" s="26"/>
      <c r="I16" s="26">
        <v>251</v>
      </c>
      <c r="J16" s="26">
        <v>255</v>
      </c>
      <c r="K16" s="26">
        <v>256</v>
      </c>
      <c r="L16" s="26">
        <v>260</v>
      </c>
      <c r="M16" s="26">
        <v>260</v>
      </c>
      <c r="N16" s="75"/>
      <c r="O16" s="48"/>
      <c r="P16" s="51">
        <v>251</v>
      </c>
      <c r="Q16" s="23">
        <v>264</v>
      </c>
      <c r="R16" s="13">
        <f t="shared" si="0"/>
        <v>13</v>
      </c>
      <c r="S16" s="30">
        <f t="shared" si="2"/>
        <v>5.1792828685258967E-2</v>
      </c>
      <c r="T16" s="68"/>
      <c r="U16" s="23"/>
      <c r="V16" s="48"/>
      <c r="W16" s="48"/>
      <c r="X16" s="48"/>
      <c r="Y16" s="48"/>
      <c r="Z16" s="48"/>
    </row>
    <row r="17" spans="1:26" ht="13.5" customHeight="1">
      <c r="A17" s="17" t="s">
        <v>24</v>
      </c>
      <c r="B17" s="18">
        <v>414</v>
      </c>
      <c r="C17" s="18">
        <v>415</v>
      </c>
      <c r="D17" s="18">
        <v>414</v>
      </c>
      <c r="E17" s="18">
        <v>418</v>
      </c>
      <c r="F17" s="18">
        <v>428</v>
      </c>
      <c r="G17" s="18">
        <v>430</v>
      </c>
      <c r="H17" s="18"/>
      <c r="I17" s="18">
        <v>423</v>
      </c>
      <c r="J17" s="18">
        <v>425</v>
      </c>
      <c r="K17" s="18">
        <v>430</v>
      </c>
      <c r="L17" s="18">
        <v>434</v>
      </c>
      <c r="M17" s="18">
        <v>437</v>
      </c>
      <c r="N17" s="75"/>
      <c r="O17" s="48"/>
      <c r="P17" s="51">
        <v>414</v>
      </c>
      <c r="Q17" s="23">
        <v>437</v>
      </c>
      <c r="R17" s="13">
        <f t="shared" si="0"/>
        <v>23</v>
      </c>
      <c r="S17" s="30">
        <f t="shared" si="2"/>
        <v>5.5555555555555552E-2</v>
      </c>
      <c r="T17" s="68"/>
      <c r="U17" s="23"/>
      <c r="V17" s="48"/>
      <c r="W17" s="48"/>
      <c r="X17" s="48"/>
      <c r="Y17" s="48"/>
      <c r="Z17" s="48"/>
    </row>
    <row r="18" spans="1:26" ht="13.5" customHeight="1">
      <c r="A18" s="25" t="s">
        <v>49</v>
      </c>
      <c r="B18" s="26">
        <v>314</v>
      </c>
      <c r="C18" s="26">
        <v>327</v>
      </c>
      <c r="D18" s="26">
        <v>326</v>
      </c>
      <c r="E18" s="26">
        <v>329</v>
      </c>
      <c r="F18" s="26">
        <v>336</v>
      </c>
      <c r="G18" s="26">
        <v>333</v>
      </c>
      <c r="H18" s="26"/>
      <c r="I18" s="26">
        <v>331</v>
      </c>
      <c r="J18" s="26">
        <v>347</v>
      </c>
      <c r="K18" s="26">
        <v>347</v>
      </c>
      <c r="L18" s="26">
        <v>352</v>
      </c>
      <c r="M18" s="26">
        <v>346</v>
      </c>
      <c r="N18" s="75"/>
      <c r="O18" s="48"/>
      <c r="P18" s="51">
        <v>314</v>
      </c>
      <c r="Q18" s="23">
        <v>350</v>
      </c>
      <c r="R18" s="13">
        <f t="shared" si="0"/>
        <v>36</v>
      </c>
      <c r="S18" s="30">
        <f t="shared" si="2"/>
        <v>0.11464968152866242</v>
      </c>
      <c r="T18" s="68"/>
      <c r="U18" s="23"/>
      <c r="V18" s="48"/>
      <c r="W18" s="48"/>
      <c r="X18" s="48"/>
      <c r="Y18" s="48"/>
      <c r="Z18" s="48"/>
    </row>
    <row r="19" spans="1:26" ht="13.5" customHeight="1">
      <c r="A19" s="17" t="s">
        <v>25</v>
      </c>
      <c r="B19" s="18">
        <v>454</v>
      </c>
      <c r="C19" s="18">
        <v>458</v>
      </c>
      <c r="D19" s="18">
        <v>458</v>
      </c>
      <c r="E19" s="18">
        <v>467</v>
      </c>
      <c r="F19" s="18">
        <v>467</v>
      </c>
      <c r="G19" s="18">
        <v>472</v>
      </c>
      <c r="H19" s="18"/>
      <c r="I19" s="18">
        <v>483</v>
      </c>
      <c r="J19" s="18">
        <v>492</v>
      </c>
      <c r="K19" s="18">
        <v>500</v>
      </c>
      <c r="L19" s="18">
        <v>506</v>
      </c>
      <c r="M19" s="18">
        <v>502</v>
      </c>
      <c r="N19" s="75"/>
      <c r="O19" s="48"/>
      <c r="P19" s="51">
        <v>454</v>
      </c>
      <c r="Q19" s="23">
        <v>507</v>
      </c>
      <c r="R19" s="13">
        <f t="shared" si="0"/>
        <v>53</v>
      </c>
      <c r="S19" s="30">
        <f t="shared" si="2"/>
        <v>0.11674008810572688</v>
      </c>
      <c r="T19" s="68"/>
      <c r="U19" s="23"/>
      <c r="V19" s="48"/>
      <c r="W19" s="48"/>
      <c r="X19" s="48"/>
      <c r="Y19" s="48"/>
      <c r="Z19" s="48"/>
    </row>
    <row r="20" spans="1:26" ht="13.5" customHeight="1">
      <c r="A20" s="25" t="s">
        <v>26</v>
      </c>
      <c r="B20" s="26">
        <v>438</v>
      </c>
      <c r="C20" s="26">
        <v>446</v>
      </c>
      <c r="D20" s="26">
        <v>445</v>
      </c>
      <c r="E20" s="26">
        <v>456</v>
      </c>
      <c r="F20" s="26">
        <v>447</v>
      </c>
      <c r="G20" s="26">
        <v>441</v>
      </c>
      <c r="H20" s="26"/>
      <c r="I20" s="26">
        <v>443</v>
      </c>
      <c r="J20" s="26">
        <v>453</v>
      </c>
      <c r="K20" s="26">
        <v>458</v>
      </c>
      <c r="L20" s="26">
        <v>468</v>
      </c>
      <c r="M20" s="26">
        <v>471</v>
      </c>
      <c r="N20" s="75"/>
      <c r="O20" s="48"/>
      <c r="P20" s="51">
        <v>438</v>
      </c>
      <c r="Q20" s="23">
        <v>483</v>
      </c>
      <c r="R20" s="13">
        <f t="shared" si="0"/>
        <v>45</v>
      </c>
      <c r="S20" s="30">
        <f t="shared" si="2"/>
        <v>0.10273972602739725</v>
      </c>
      <c r="T20" s="68"/>
      <c r="U20" s="23"/>
      <c r="V20" s="48"/>
      <c r="W20" s="48"/>
      <c r="X20" s="48"/>
      <c r="Y20" s="48"/>
      <c r="Z20" s="48"/>
    </row>
    <row r="21" spans="1:26" ht="13.5" customHeight="1">
      <c r="A21" s="17" t="s">
        <v>27</v>
      </c>
      <c r="B21" s="18">
        <v>76</v>
      </c>
      <c r="C21" s="18">
        <v>74</v>
      </c>
      <c r="D21" s="18">
        <v>76</v>
      </c>
      <c r="E21" s="18">
        <v>78</v>
      </c>
      <c r="F21" s="18">
        <v>77</v>
      </c>
      <c r="G21" s="18">
        <v>76</v>
      </c>
      <c r="H21" s="18"/>
      <c r="I21" s="18">
        <v>75</v>
      </c>
      <c r="J21" s="18">
        <v>78</v>
      </c>
      <c r="K21" s="18">
        <v>79</v>
      </c>
      <c r="L21" s="18">
        <v>78</v>
      </c>
      <c r="M21" s="18">
        <v>77</v>
      </c>
      <c r="N21" s="75"/>
      <c r="O21" s="48"/>
      <c r="P21" s="51">
        <v>76</v>
      </c>
      <c r="Q21" s="23">
        <v>82</v>
      </c>
      <c r="R21" s="13">
        <f t="shared" si="0"/>
        <v>6</v>
      </c>
      <c r="S21" s="30">
        <f t="shared" si="2"/>
        <v>7.8947368421052627E-2</v>
      </c>
      <c r="T21" s="68"/>
      <c r="U21" s="23"/>
      <c r="V21" s="48"/>
      <c r="W21" s="48"/>
      <c r="X21" s="48"/>
      <c r="Y21" s="48"/>
      <c r="Z21" s="48"/>
    </row>
    <row r="22" spans="1:26" ht="13.5" customHeight="1">
      <c r="A22" s="25" t="s">
        <v>75</v>
      </c>
      <c r="B22" s="26">
        <v>1372</v>
      </c>
      <c r="C22" s="26">
        <v>1360</v>
      </c>
      <c r="D22" s="26">
        <v>1362</v>
      </c>
      <c r="E22" s="26">
        <v>1414</v>
      </c>
      <c r="F22" s="26">
        <v>1407</v>
      </c>
      <c r="G22" s="26">
        <v>1406</v>
      </c>
      <c r="H22" s="26"/>
      <c r="I22" s="26">
        <v>1395</v>
      </c>
      <c r="J22" s="26">
        <v>1416</v>
      </c>
      <c r="K22" s="26">
        <v>1424</v>
      </c>
      <c r="L22" s="26">
        <v>1431</v>
      </c>
      <c r="M22" s="26">
        <v>1447</v>
      </c>
      <c r="N22" s="75"/>
      <c r="O22" s="48"/>
      <c r="P22" s="51">
        <v>1372</v>
      </c>
      <c r="Q22" s="23">
        <v>1457</v>
      </c>
      <c r="R22" s="13">
        <f t="shared" si="0"/>
        <v>85</v>
      </c>
      <c r="S22" s="30">
        <f t="shared" si="2"/>
        <v>6.1953352769679303E-2</v>
      </c>
      <c r="T22" s="68"/>
      <c r="U22" s="23"/>
      <c r="V22" s="48"/>
      <c r="W22" s="48"/>
      <c r="X22" s="48"/>
      <c r="Y22" s="48"/>
      <c r="Z22" s="48"/>
    </row>
    <row r="23" spans="1:26" ht="13.5" customHeight="1">
      <c r="A23" s="17" t="s">
        <v>29</v>
      </c>
      <c r="B23" s="18">
        <v>407</v>
      </c>
      <c r="C23" s="18">
        <v>401</v>
      </c>
      <c r="D23" s="18">
        <v>396</v>
      </c>
      <c r="E23" s="18">
        <v>400</v>
      </c>
      <c r="F23" s="18">
        <v>393</v>
      </c>
      <c r="G23" s="18">
        <v>399</v>
      </c>
      <c r="H23" s="18"/>
      <c r="I23" s="18">
        <v>389</v>
      </c>
      <c r="J23" s="18">
        <v>398</v>
      </c>
      <c r="K23" s="18">
        <v>396</v>
      </c>
      <c r="L23" s="18">
        <v>405</v>
      </c>
      <c r="M23" s="18">
        <v>410</v>
      </c>
      <c r="N23" s="75"/>
      <c r="O23" s="48"/>
      <c r="P23" s="51">
        <v>407</v>
      </c>
      <c r="Q23" s="23">
        <v>409</v>
      </c>
      <c r="R23" s="13">
        <f t="shared" si="0"/>
        <v>2</v>
      </c>
      <c r="S23" s="30">
        <f t="shared" si="2"/>
        <v>4.9140049140049139E-3</v>
      </c>
      <c r="T23" s="68"/>
      <c r="U23" s="23"/>
      <c r="V23" s="48"/>
      <c r="W23" s="48"/>
      <c r="X23" s="48"/>
      <c r="Y23" s="48"/>
      <c r="Z23" s="48"/>
    </row>
    <row r="24" spans="1:26" ht="13.5" customHeight="1">
      <c r="A24" s="25" t="s">
        <v>30</v>
      </c>
      <c r="B24" s="26">
        <v>342</v>
      </c>
      <c r="C24" s="26">
        <v>344</v>
      </c>
      <c r="D24" s="26">
        <v>345</v>
      </c>
      <c r="E24" s="26">
        <v>353</v>
      </c>
      <c r="F24" s="26">
        <v>351</v>
      </c>
      <c r="G24" s="26">
        <v>362</v>
      </c>
      <c r="H24" s="26"/>
      <c r="I24" s="26">
        <v>363</v>
      </c>
      <c r="J24" s="26">
        <v>364</v>
      </c>
      <c r="K24" s="26">
        <v>363</v>
      </c>
      <c r="L24" s="26">
        <v>366</v>
      </c>
      <c r="M24" s="26">
        <v>365</v>
      </c>
      <c r="N24" s="75"/>
      <c r="O24" s="48"/>
      <c r="P24" s="51">
        <v>342</v>
      </c>
      <c r="Q24" s="23">
        <v>368</v>
      </c>
      <c r="R24" s="13">
        <f t="shared" si="0"/>
        <v>26</v>
      </c>
      <c r="S24" s="30">
        <f t="shared" si="2"/>
        <v>7.6023391812865493E-2</v>
      </c>
      <c r="T24" s="68"/>
      <c r="U24" s="23"/>
      <c r="V24" s="48"/>
      <c r="W24" s="48"/>
      <c r="X24" s="48"/>
      <c r="Y24" s="48"/>
      <c r="Z24" s="48"/>
    </row>
    <row r="25" spans="1:26" ht="13.5" customHeight="1">
      <c r="A25" s="17" t="s">
        <v>31</v>
      </c>
      <c r="B25" s="18">
        <v>328</v>
      </c>
      <c r="C25" s="18">
        <v>314</v>
      </c>
      <c r="D25" s="18">
        <v>315</v>
      </c>
      <c r="E25" s="18">
        <v>321</v>
      </c>
      <c r="F25" s="18">
        <v>318</v>
      </c>
      <c r="G25" s="18">
        <v>317</v>
      </c>
      <c r="H25" s="18"/>
      <c r="I25" s="18">
        <v>310</v>
      </c>
      <c r="J25" s="18">
        <v>323</v>
      </c>
      <c r="K25" s="18">
        <v>332</v>
      </c>
      <c r="L25" s="18">
        <v>337</v>
      </c>
      <c r="M25" s="18">
        <v>338</v>
      </c>
      <c r="N25" s="75"/>
      <c r="O25" s="48"/>
      <c r="P25" s="51">
        <v>328</v>
      </c>
      <c r="Q25" s="23">
        <v>342</v>
      </c>
      <c r="R25" s="13">
        <f t="shared" si="0"/>
        <v>14</v>
      </c>
      <c r="S25" s="30">
        <f t="shared" si="2"/>
        <v>4.2682926829268296E-2</v>
      </c>
      <c r="T25" s="68"/>
      <c r="U25" s="23"/>
      <c r="V25" s="48"/>
      <c r="W25" s="48"/>
      <c r="X25" s="48"/>
      <c r="Y25" s="48"/>
      <c r="Z25" s="48"/>
    </row>
    <row r="26" spans="1:26" ht="13.5" customHeight="1">
      <c r="A26" s="25" t="s">
        <v>33</v>
      </c>
      <c r="B26" s="26">
        <v>400</v>
      </c>
      <c r="C26" s="26">
        <v>394</v>
      </c>
      <c r="D26" s="26">
        <v>393</v>
      </c>
      <c r="E26" s="26">
        <v>401</v>
      </c>
      <c r="F26" s="26">
        <v>398</v>
      </c>
      <c r="G26" s="26">
        <v>394</v>
      </c>
      <c r="H26" s="26"/>
      <c r="I26" s="26">
        <v>390</v>
      </c>
      <c r="J26" s="26">
        <v>394</v>
      </c>
      <c r="K26" s="26">
        <v>390</v>
      </c>
      <c r="L26" s="26">
        <v>398</v>
      </c>
      <c r="M26" s="26">
        <v>391</v>
      </c>
      <c r="N26" s="75"/>
      <c r="O26" s="48"/>
      <c r="P26" s="51">
        <v>400</v>
      </c>
      <c r="Q26" s="23">
        <v>395</v>
      </c>
      <c r="R26" s="13">
        <f t="shared" si="0"/>
        <v>-5</v>
      </c>
      <c r="S26" s="30">
        <f t="shared" si="2"/>
        <v>-1.2500000000000001E-2</v>
      </c>
      <c r="T26" s="68"/>
      <c r="U26" s="23"/>
      <c r="V26" s="48"/>
      <c r="W26" s="48"/>
      <c r="X26" s="48"/>
      <c r="Y26" s="48"/>
      <c r="Z26" s="48"/>
    </row>
    <row r="27" spans="1:26" ht="13.5" customHeight="1">
      <c r="A27" s="17" t="s">
        <v>34</v>
      </c>
      <c r="B27" s="18">
        <v>149</v>
      </c>
      <c r="C27" s="18">
        <v>147</v>
      </c>
      <c r="D27" s="18">
        <v>146</v>
      </c>
      <c r="E27" s="18">
        <v>149</v>
      </c>
      <c r="F27" s="18">
        <v>149</v>
      </c>
      <c r="G27" s="18">
        <v>148</v>
      </c>
      <c r="H27" s="18"/>
      <c r="I27" s="18">
        <v>143</v>
      </c>
      <c r="J27" s="18">
        <v>142</v>
      </c>
      <c r="K27" s="18">
        <v>147</v>
      </c>
      <c r="L27" s="18">
        <v>150</v>
      </c>
      <c r="M27" s="18">
        <v>153</v>
      </c>
      <c r="N27" s="75"/>
      <c r="O27" s="48"/>
      <c r="P27" s="51">
        <v>149</v>
      </c>
      <c r="Q27" s="23">
        <v>155</v>
      </c>
      <c r="R27" s="13">
        <f t="shared" si="0"/>
        <v>6</v>
      </c>
      <c r="S27" s="30">
        <f t="shared" si="2"/>
        <v>4.0268456375838924E-2</v>
      </c>
      <c r="T27" s="68"/>
      <c r="U27" s="23"/>
      <c r="V27" s="48"/>
      <c r="W27" s="48"/>
      <c r="X27" s="48"/>
      <c r="Y27" s="48"/>
      <c r="Z27" s="48"/>
    </row>
    <row r="28" spans="1:26" ht="13.5" customHeight="1">
      <c r="A28" s="25" t="s">
        <v>59</v>
      </c>
      <c r="B28" s="26">
        <v>360</v>
      </c>
      <c r="C28" s="26">
        <v>358</v>
      </c>
      <c r="D28" s="26">
        <v>363</v>
      </c>
      <c r="E28" s="26">
        <v>378</v>
      </c>
      <c r="F28" s="26">
        <v>385</v>
      </c>
      <c r="G28" s="26">
        <v>386</v>
      </c>
      <c r="H28" s="26"/>
      <c r="I28" s="26">
        <v>382</v>
      </c>
      <c r="J28" s="26">
        <v>391</v>
      </c>
      <c r="K28" s="26">
        <v>399</v>
      </c>
      <c r="L28" s="26">
        <v>403</v>
      </c>
      <c r="M28" s="26">
        <v>400</v>
      </c>
      <c r="N28" s="75"/>
      <c r="O28" s="48"/>
      <c r="P28" s="53">
        <v>360</v>
      </c>
      <c r="Q28" s="34">
        <v>402</v>
      </c>
      <c r="R28" s="35">
        <f t="shared" si="0"/>
        <v>42</v>
      </c>
      <c r="S28" s="36">
        <f t="shared" si="2"/>
        <v>0.11666666666666667</v>
      </c>
      <c r="T28" s="70"/>
      <c r="U28" s="34"/>
      <c r="V28" s="48"/>
      <c r="W28" s="48"/>
      <c r="X28" s="48"/>
      <c r="Y28" s="48"/>
      <c r="Z28" s="48"/>
    </row>
    <row r="29" spans="1:26" ht="13.5" customHeight="1">
      <c r="A29" s="37" t="s">
        <v>35</v>
      </c>
      <c r="B29" s="38">
        <f t="shared" ref="B29:G29" si="3">SUM(B5:B28)</f>
        <v>13820</v>
      </c>
      <c r="C29" s="38">
        <f t="shared" si="3"/>
        <v>14059</v>
      </c>
      <c r="D29" s="38">
        <f t="shared" si="3"/>
        <v>14059</v>
      </c>
      <c r="E29" s="38">
        <f t="shared" si="3"/>
        <v>14320</v>
      </c>
      <c r="F29" s="38">
        <f t="shared" si="3"/>
        <v>14340</v>
      </c>
      <c r="G29" s="38">
        <f t="shared" si="3"/>
        <v>14367</v>
      </c>
      <c r="H29" s="38"/>
      <c r="I29" s="38">
        <f t="shared" ref="I29:M29" si="4">SUM(I5:I28)</f>
        <v>14220</v>
      </c>
      <c r="J29" s="76">
        <f t="shared" si="4"/>
        <v>14251</v>
      </c>
      <c r="K29" s="38">
        <f t="shared" si="4"/>
        <v>14616</v>
      </c>
      <c r="L29" s="38">
        <f t="shared" si="4"/>
        <v>14884</v>
      </c>
      <c r="M29" s="38">
        <f t="shared" si="4"/>
        <v>14962</v>
      </c>
      <c r="N29" s="77"/>
      <c r="O29" s="55"/>
      <c r="P29" s="39">
        <f t="shared" ref="P29:Q29" si="5">SUM(P5:P28)</f>
        <v>13820</v>
      </c>
      <c r="Q29" s="40">
        <f t="shared" si="5"/>
        <v>15102</v>
      </c>
      <c r="R29" s="64">
        <f t="shared" si="0"/>
        <v>1282</v>
      </c>
      <c r="S29" s="78">
        <f t="shared" si="2"/>
        <v>9.2764109985528226E-2</v>
      </c>
      <c r="T29" s="43"/>
      <c r="U29" s="40"/>
      <c r="V29" s="55"/>
      <c r="W29" s="55"/>
      <c r="X29" s="55"/>
      <c r="Y29" s="55"/>
      <c r="Z29" s="55"/>
    </row>
    <row r="30" spans="1:26" ht="13.5" customHeight="1">
      <c r="A30" s="44" t="s">
        <v>36</v>
      </c>
      <c r="B30" s="45">
        <f>B29-'2013'!M25</f>
        <v>-4</v>
      </c>
      <c r="C30" s="45">
        <f t="shared" ref="C30:G30" si="6">C$29-B$29</f>
        <v>239</v>
      </c>
      <c r="D30" s="45">
        <f t="shared" si="6"/>
        <v>0</v>
      </c>
      <c r="E30" s="45">
        <f t="shared" si="6"/>
        <v>261</v>
      </c>
      <c r="F30" s="45">
        <f t="shared" si="6"/>
        <v>20</v>
      </c>
      <c r="G30" s="45">
        <f t="shared" si="6"/>
        <v>27</v>
      </c>
      <c r="H30" s="45"/>
      <c r="I30" s="45">
        <f>I$29-G$29</f>
        <v>-147</v>
      </c>
      <c r="J30" s="79">
        <f t="shared" ref="J30:M30" si="7">J$29-I$29</f>
        <v>31</v>
      </c>
      <c r="K30" s="45">
        <f t="shared" si="7"/>
        <v>365</v>
      </c>
      <c r="L30" s="45">
        <f t="shared" si="7"/>
        <v>268</v>
      </c>
      <c r="M30" s="45">
        <f t="shared" si="7"/>
        <v>78</v>
      </c>
      <c r="N30" s="80"/>
      <c r="O30" s="80"/>
      <c r="P30" s="81"/>
      <c r="Q30" s="82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7"/>
      <c r="O31" s="48"/>
      <c r="P31" s="48"/>
      <c r="Q31" s="49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8"/>
      <c r="Q32" s="49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8"/>
      <c r="Q33" s="49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8"/>
      <c r="Q34" s="49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8"/>
      <c r="Q35" s="49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8"/>
      <c r="Q36" s="49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8"/>
      <c r="Q37" s="49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8"/>
      <c r="Q38" s="49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8"/>
      <c r="Q41" s="49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8"/>
      <c r="Q42" s="49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8"/>
      <c r="Q43" s="49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8"/>
      <c r="Q44" s="49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8"/>
      <c r="Q45" s="49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8"/>
      <c r="Q46" s="49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8"/>
      <c r="Q47" s="49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8"/>
      <c r="Q48" s="49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8"/>
      <c r="Q49" s="49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8"/>
      <c r="Q50" s="49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8"/>
      <c r="Q51" s="49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8"/>
      <c r="Q52" s="49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8"/>
      <c r="Q53" s="49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8"/>
      <c r="Q54" s="49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8"/>
      <c r="Q55" s="49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8"/>
      <c r="Q56" s="49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8"/>
      <c r="Q57" s="49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8"/>
      <c r="Q58" s="49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8"/>
      <c r="Q59" s="49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8"/>
      <c r="Q61" s="49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8"/>
      <c r="Q62" s="49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8"/>
      <c r="Q63" s="49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8"/>
      <c r="Q64" s="49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8"/>
      <c r="Q65" s="49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8"/>
      <c r="Q66" s="49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8"/>
      <c r="Q67" s="49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8"/>
      <c r="Q68" s="49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8"/>
      <c r="Q69" s="49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8"/>
      <c r="Q70" s="49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8"/>
      <c r="Q71" s="49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8"/>
      <c r="Q72" s="49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8"/>
      <c r="Q73" s="49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8"/>
      <c r="Q74" s="49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8"/>
      <c r="Q75" s="49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8"/>
      <c r="Q76" s="49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8"/>
      <c r="Q77" s="49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8"/>
      <c r="Q78" s="49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8"/>
      <c r="Q79" s="49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8"/>
      <c r="Q80" s="49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8"/>
      <c r="Q81" s="49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8"/>
      <c r="Q82" s="49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8"/>
      <c r="Q83" s="49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8"/>
      <c r="Q84" s="49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8"/>
      <c r="Q85" s="49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8"/>
      <c r="Q86" s="49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8"/>
      <c r="Q87" s="49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8"/>
      <c r="Q88" s="49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8"/>
      <c r="Q89" s="49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8"/>
      <c r="Q90" s="49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8"/>
      <c r="Q91" s="49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8"/>
      <c r="Q92" s="49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8"/>
      <c r="Q93" s="49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8"/>
      <c r="Q94" s="49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8"/>
      <c r="Q95" s="49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8"/>
      <c r="Q96" s="49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8"/>
      <c r="Q97" s="49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8"/>
      <c r="Q98" s="49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8"/>
      <c r="Q99" s="49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8"/>
      <c r="Q100" s="49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8"/>
      <c r="Q101" s="49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8"/>
      <c r="Q102" s="49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8"/>
      <c r="Q103" s="49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8"/>
      <c r="Q104" s="49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8"/>
      <c r="Q105" s="49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8"/>
      <c r="Q106" s="49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8"/>
      <c r="Q107" s="49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8"/>
      <c r="Q108" s="49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8"/>
      <c r="Q109" s="49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8"/>
      <c r="Q110" s="49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8"/>
      <c r="Q111" s="49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8"/>
      <c r="Q112" s="49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8"/>
      <c r="Q113" s="49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8"/>
      <c r="Q114" s="49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8"/>
      <c r="Q115" s="49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8"/>
      <c r="Q116" s="49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8"/>
      <c r="Q117" s="49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8"/>
      <c r="Q118" s="49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8"/>
      <c r="Q119" s="49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8"/>
      <c r="Q120" s="49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8"/>
      <c r="Q121" s="49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8"/>
      <c r="Q122" s="49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8"/>
      <c r="Q123" s="49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8"/>
      <c r="Q124" s="49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8"/>
      <c r="Q125" s="49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8"/>
      <c r="Q126" s="49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8"/>
      <c r="Q127" s="49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8"/>
      <c r="Q128" s="49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8"/>
      <c r="Q129" s="49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8"/>
      <c r="Q130" s="49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8"/>
      <c r="Q131" s="49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8"/>
      <c r="Q132" s="49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8"/>
      <c r="Q133" s="49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8"/>
      <c r="Q134" s="49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8"/>
      <c r="Q135" s="49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8"/>
      <c r="Q136" s="49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8"/>
      <c r="Q137" s="49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8"/>
      <c r="Q138" s="49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8"/>
      <c r="Q139" s="49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8"/>
      <c r="Q140" s="49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8"/>
      <c r="Q141" s="49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8"/>
      <c r="Q142" s="49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8"/>
      <c r="Q143" s="49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8"/>
      <c r="Q144" s="49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8"/>
      <c r="Q145" s="49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8"/>
      <c r="Q146" s="49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8"/>
      <c r="Q147" s="49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8"/>
      <c r="Q148" s="49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8"/>
      <c r="Q149" s="49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8"/>
      <c r="Q150" s="49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8"/>
      <c r="Q151" s="49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8"/>
      <c r="Q152" s="49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8"/>
      <c r="Q153" s="49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8"/>
      <c r="Q154" s="49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8"/>
      <c r="Q155" s="49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8"/>
      <c r="Q156" s="49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8"/>
      <c r="Q157" s="49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8"/>
      <c r="Q158" s="49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8"/>
      <c r="Q159" s="49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8"/>
      <c r="Q160" s="49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8"/>
      <c r="Q161" s="49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8"/>
      <c r="Q162" s="49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8"/>
      <c r="Q163" s="49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8"/>
      <c r="Q164" s="49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8"/>
      <c r="Q165" s="49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8"/>
      <c r="Q166" s="49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8"/>
      <c r="Q167" s="49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8"/>
      <c r="Q168" s="49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8"/>
      <c r="Q169" s="49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8"/>
      <c r="Q170" s="49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8"/>
      <c r="Q171" s="49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8"/>
      <c r="Q172" s="49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8"/>
      <c r="Q173" s="49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8"/>
      <c r="Q174" s="49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8"/>
      <c r="Q175" s="49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8"/>
      <c r="Q176" s="49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8"/>
      <c r="Q177" s="49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8"/>
      <c r="Q178" s="49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8"/>
      <c r="Q179" s="49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8"/>
      <c r="Q180" s="49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8"/>
      <c r="Q181" s="49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8"/>
      <c r="Q182" s="49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8"/>
      <c r="Q183" s="49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8"/>
      <c r="Q184" s="49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8"/>
      <c r="Q185" s="49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8"/>
      <c r="Q186" s="49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8"/>
      <c r="Q187" s="49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8"/>
      <c r="Q188" s="49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8"/>
      <c r="Q189" s="49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8"/>
      <c r="Q190" s="49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8"/>
      <c r="Q191" s="49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8"/>
      <c r="Q192" s="49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8"/>
      <c r="Q193" s="49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8"/>
      <c r="Q194" s="49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8"/>
      <c r="Q195" s="49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8"/>
      <c r="Q196" s="49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8"/>
      <c r="Q197" s="49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8"/>
      <c r="Q198" s="49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8"/>
      <c r="Q199" s="49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8"/>
      <c r="Q200" s="49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8"/>
      <c r="Q201" s="49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8"/>
      <c r="Q202" s="49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8"/>
      <c r="Q203" s="49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8"/>
      <c r="Q204" s="49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8"/>
      <c r="Q205" s="49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8"/>
      <c r="Q206" s="49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8"/>
      <c r="Q207" s="49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8"/>
      <c r="Q208" s="49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8"/>
      <c r="Q209" s="49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8"/>
      <c r="Q210" s="49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8"/>
      <c r="Q211" s="49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8"/>
      <c r="Q212" s="49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8"/>
      <c r="Q213" s="49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8"/>
      <c r="Q214" s="49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8"/>
      <c r="Q215" s="49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8"/>
      <c r="Q216" s="49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8"/>
      <c r="Q217" s="49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8"/>
      <c r="Q218" s="49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8"/>
      <c r="Q219" s="49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8"/>
      <c r="Q220" s="49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8"/>
      <c r="Q221" s="49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8"/>
      <c r="Q222" s="49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8"/>
      <c r="Q223" s="49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8"/>
      <c r="Q224" s="49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8"/>
      <c r="Q225" s="49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8"/>
      <c r="Q226" s="49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8"/>
      <c r="Q227" s="49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8"/>
      <c r="Q228" s="49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8"/>
      <c r="Q229" s="49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8"/>
      <c r="Q230" s="49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8"/>
      <c r="Q231" s="49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8"/>
      <c r="Q232" s="49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8"/>
      <c r="Q233" s="49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8"/>
      <c r="Q234" s="49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8"/>
      <c r="Q235" s="49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8"/>
      <c r="Q236" s="49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8"/>
      <c r="Q237" s="49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8"/>
      <c r="Q238" s="49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8"/>
      <c r="Q239" s="49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8"/>
      <c r="Q240" s="49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8"/>
      <c r="Q241" s="49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8"/>
      <c r="Q242" s="49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8"/>
      <c r="Q243" s="49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8"/>
      <c r="Q244" s="49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8"/>
      <c r="Q245" s="49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8"/>
      <c r="Q246" s="49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8"/>
      <c r="Q247" s="49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8"/>
      <c r="Q248" s="49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8"/>
      <c r="Q249" s="49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8"/>
      <c r="Q250" s="49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8"/>
      <c r="Q251" s="49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8"/>
      <c r="Q252" s="49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8"/>
      <c r="Q253" s="49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8"/>
      <c r="Q254" s="49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8"/>
      <c r="Q255" s="49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8"/>
      <c r="Q256" s="49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8"/>
      <c r="Q257" s="49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8"/>
      <c r="Q258" s="49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8"/>
      <c r="Q259" s="49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8"/>
      <c r="Q260" s="49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8"/>
      <c r="Q261" s="49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8"/>
      <c r="Q262" s="49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8"/>
      <c r="Q263" s="49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8"/>
      <c r="Q264" s="49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8"/>
      <c r="Q265" s="49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8"/>
      <c r="Q266" s="49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8"/>
      <c r="Q267" s="49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8"/>
      <c r="Q268" s="49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8"/>
      <c r="Q269" s="49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8"/>
      <c r="Q270" s="49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8"/>
      <c r="Q271" s="49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8"/>
      <c r="Q272" s="49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8"/>
      <c r="Q273" s="49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8"/>
      <c r="Q274" s="49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8"/>
      <c r="Q275" s="49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8"/>
      <c r="Q276" s="49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8"/>
      <c r="Q277" s="49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8"/>
      <c r="Q278" s="49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8"/>
      <c r="Q279" s="49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8"/>
      <c r="Q280" s="49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8"/>
      <c r="Q281" s="49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8"/>
      <c r="Q282" s="49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8"/>
      <c r="Q283" s="49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8"/>
      <c r="Q284" s="49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8"/>
      <c r="Q285" s="49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8"/>
      <c r="Q286" s="49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8"/>
      <c r="Q287" s="49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8"/>
      <c r="Q288" s="49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8"/>
      <c r="Q289" s="49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8"/>
      <c r="Q290" s="49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8"/>
      <c r="Q291" s="49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8"/>
      <c r="Q292" s="49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8"/>
      <c r="Q293" s="49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8"/>
      <c r="Q294" s="49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8"/>
      <c r="Q295" s="49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8"/>
      <c r="Q296" s="49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8"/>
      <c r="Q297" s="49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8"/>
      <c r="Q298" s="49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8"/>
      <c r="Q299" s="49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8"/>
      <c r="Q300" s="49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8"/>
      <c r="Q301" s="49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8"/>
      <c r="Q302" s="49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8"/>
      <c r="Q303" s="49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8"/>
      <c r="Q304" s="49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8"/>
      <c r="Q305" s="49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8"/>
      <c r="Q306" s="49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8"/>
      <c r="Q307" s="49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8"/>
      <c r="Q308" s="49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8"/>
      <c r="Q309" s="49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8"/>
      <c r="Q310" s="49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8"/>
      <c r="Q311" s="49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8"/>
      <c r="Q312" s="49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8"/>
      <c r="Q313" s="49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8"/>
      <c r="Q314" s="49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8"/>
      <c r="Q315" s="49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8"/>
      <c r="Q316" s="49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8"/>
      <c r="Q317" s="49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8"/>
      <c r="Q318" s="49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8"/>
      <c r="Q319" s="49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8"/>
      <c r="Q320" s="49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8"/>
      <c r="Q321" s="49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8"/>
      <c r="Q322" s="49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8"/>
      <c r="Q323" s="49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8"/>
      <c r="Q324" s="49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8"/>
      <c r="Q325" s="49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8"/>
      <c r="Q326" s="49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8"/>
      <c r="Q327" s="49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8"/>
      <c r="Q328" s="49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8"/>
      <c r="Q329" s="49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8"/>
      <c r="Q330" s="49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8"/>
      <c r="Q331" s="49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8"/>
      <c r="Q332" s="49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8"/>
      <c r="Q333" s="49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8"/>
      <c r="Q334" s="49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8"/>
      <c r="Q335" s="49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8"/>
      <c r="Q336" s="49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8"/>
      <c r="Q337" s="49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8"/>
      <c r="Q338" s="49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8"/>
      <c r="Q339" s="49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8"/>
      <c r="Q340" s="49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8"/>
      <c r="Q341" s="49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8"/>
      <c r="Q342" s="49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8"/>
      <c r="Q343" s="49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8"/>
      <c r="Q344" s="49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8"/>
      <c r="Q345" s="49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8"/>
      <c r="Q346" s="49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8"/>
      <c r="Q347" s="49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8"/>
      <c r="Q348" s="49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8"/>
      <c r="Q349" s="49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8"/>
      <c r="Q350" s="49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8"/>
      <c r="Q351" s="49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8"/>
      <c r="Q352" s="49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8"/>
      <c r="Q353" s="49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8"/>
      <c r="Q354" s="49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8"/>
      <c r="Q355" s="49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8"/>
      <c r="Q356" s="49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8"/>
      <c r="Q357" s="49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8"/>
      <c r="Q358" s="49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8"/>
      <c r="Q359" s="49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8"/>
      <c r="Q360" s="49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8"/>
      <c r="Q361" s="49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8"/>
      <c r="Q362" s="49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8"/>
      <c r="Q363" s="49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8"/>
      <c r="Q364" s="49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8"/>
      <c r="Q365" s="49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8"/>
      <c r="Q366" s="49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8"/>
      <c r="Q367" s="49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8"/>
      <c r="Q368" s="49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8"/>
      <c r="Q369" s="49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8"/>
      <c r="Q370" s="49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8"/>
      <c r="Q371" s="49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8"/>
      <c r="Q372" s="49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8"/>
      <c r="Q373" s="49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8"/>
      <c r="Q374" s="49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8"/>
      <c r="Q375" s="49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8"/>
      <c r="Q376" s="49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8"/>
      <c r="Q377" s="49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8"/>
      <c r="Q378" s="49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8"/>
      <c r="Q379" s="49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8"/>
      <c r="Q380" s="49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8"/>
      <c r="Q381" s="49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8"/>
      <c r="Q382" s="49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8"/>
      <c r="Q383" s="49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8"/>
      <c r="Q384" s="49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8"/>
      <c r="Q385" s="49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8"/>
      <c r="Q386" s="49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8"/>
      <c r="Q387" s="49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8"/>
      <c r="Q388" s="49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8"/>
      <c r="Q389" s="49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8"/>
      <c r="Q390" s="49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8"/>
      <c r="Q391" s="49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8"/>
      <c r="Q392" s="49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8"/>
      <c r="Q393" s="49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8"/>
      <c r="Q394" s="49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8"/>
      <c r="Q395" s="49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8"/>
      <c r="Q396" s="49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8"/>
      <c r="Q397" s="49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8"/>
      <c r="Q398" s="49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8"/>
      <c r="Q399" s="49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8"/>
      <c r="Q400" s="49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8"/>
      <c r="Q401" s="49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8"/>
      <c r="Q402" s="49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8"/>
      <c r="Q403" s="49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8"/>
      <c r="Q404" s="49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8"/>
      <c r="Q405" s="49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8"/>
      <c r="Q406" s="49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8"/>
      <c r="Q407" s="49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8"/>
      <c r="Q408" s="49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8"/>
      <c r="Q409" s="49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8"/>
      <c r="Q410" s="49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8"/>
      <c r="Q411" s="49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8"/>
      <c r="Q412" s="49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8"/>
      <c r="Q413" s="49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8"/>
      <c r="Q414" s="49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8"/>
      <c r="Q415" s="49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8"/>
      <c r="Q416" s="49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8"/>
      <c r="Q417" s="49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8"/>
      <c r="Q418" s="49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8"/>
      <c r="Q419" s="49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8"/>
      <c r="Q420" s="49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8"/>
      <c r="Q421" s="49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8"/>
      <c r="Q422" s="49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8"/>
      <c r="Q423" s="49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8"/>
      <c r="Q424" s="49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8"/>
      <c r="Q425" s="49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8"/>
      <c r="Q426" s="49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8"/>
      <c r="Q427" s="49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8"/>
      <c r="Q428" s="49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8"/>
      <c r="Q429" s="49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8"/>
      <c r="Q430" s="49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8"/>
      <c r="Q431" s="49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8"/>
      <c r="Q432" s="49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8"/>
      <c r="Q433" s="49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8"/>
      <c r="Q434" s="49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8"/>
      <c r="Q435" s="49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8"/>
      <c r="Q436" s="49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8"/>
      <c r="Q437" s="49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8"/>
      <c r="Q438" s="49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8"/>
      <c r="Q439" s="49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8"/>
      <c r="Q440" s="49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8"/>
      <c r="Q441" s="49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8"/>
      <c r="Q442" s="49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8"/>
      <c r="Q443" s="49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8"/>
      <c r="Q444" s="49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8"/>
      <c r="Q445" s="49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8"/>
      <c r="Q446" s="49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8"/>
      <c r="Q447" s="49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8"/>
      <c r="Q448" s="49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8"/>
      <c r="Q449" s="49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8"/>
      <c r="Q450" s="49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8"/>
      <c r="Q451" s="49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8"/>
      <c r="Q452" s="49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8"/>
      <c r="Q453" s="49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8"/>
      <c r="Q454" s="49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8"/>
      <c r="Q455" s="49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8"/>
      <c r="Q456" s="49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8"/>
      <c r="Q457" s="49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8"/>
      <c r="Q458" s="49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8"/>
      <c r="Q459" s="49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8"/>
      <c r="Q460" s="49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8"/>
      <c r="Q461" s="49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8"/>
      <c r="Q462" s="49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8"/>
      <c r="Q463" s="49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8"/>
      <c r="Q464" s="49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8"/>
      <c r="Q465" s="49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8"/>
      <c r="Q466" s="49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8"/>
      <c r="Q467" s="49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8"/>
      <c r="Q468" s="49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8"/>
      <c r="Q469" s="49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8"/>
      <c r="Q470" s="49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8"/>
      <c r="Q471" s="49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8"/>
      <c r="Q472" s="49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8"/>
      <c r="Q473" s="49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8"/>
      <c r="Q474" s="49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8"/>
      <c r="Q475" s="49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8"/>
      <c r="Q476" s="49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8"/>
      <c r="Q477" s="49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8"/>
      <c r="Q478" s="49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8"/>
      <c r="Q479" s="49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8"/>
      <c r="Q480" s="49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8"/>
      <c r="Q481" s="49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8"/>
      <c r="Q482" s="49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8"/>
      <c r="Q483" s="49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8"/>
      <c r="Q484" s="49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8"/>
      <c r="Q485" s="49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8"/>
      <c r="Q486" s="49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8"/>
      <c r="Q487" s="49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8"/>
      <c r="Q488" s="49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8"/>
      <c r="Q489" s="49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8"/>
      <c r="Q490" s="49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8"/>
      <c r="Q491" s="49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8"/>
      <c r="Q492" s="49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8"/>
      <c r="Q493" s="49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8"/>
      <c r="Q494" s="49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8"/>
      <c r="Q495" s="49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8"/>
      <c r="Q496" s="49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8"/>
      <c r="Q497" s="49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8"/>
      <c r="Q498" s="49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8"/>
      <c r="Q499" s="49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8"/>
      <c r="Q500" s="49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8"/>
      <c r="Q501" s="49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8"/>
      <c r="Q502" s="49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8"/>
      <c r="Q503" s="49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8"/>
      <c r="Q504" s="49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8"/>
      <c r="Q505" s="49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8"/>
      <c r="Q506" s="49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8"/>
      <c r="Q507" s="49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8"/>
      <c r="Q508" s="49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8"/>
      <c r="Q509" s="49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8"/>
      <c r="Q510" s="49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8"/>
      <c r="Q511" s="49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8"/>
      <c r="Q512" s="49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8"/>
      <c r="Q513" s="49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8"/>
      <c r="Q514" s="49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8"/>
      <c r="Q515" s="49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8"/>
      <c r="Q516" s="49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8"/>
      <c r="Q517" s="49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8"/>
      <c r="Q518" s="49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8"/>
      <c r="Q519" s="49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8"/>
      <c r="Q520" s="49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8"/>
      <c r="Q521" s="49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8"/>
      <c r="Q522" s="49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8"/>
      <c r="Q523" s="49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8"/>
      <c r="Q524" s="49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8"/>
      <c r="Q525" s="49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8"/>
      <c r="Q526" s="49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8"/>
      <c r="Q527" s="49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8"/>
      <c r="Q528" s="49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8"/>
      <c r="Q529" s="49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8"/>
      <c r="Q530" s="49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8"/>
      <c r="Q531" s="49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8"/>
      <c r="Q532" s="49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8"/>
      <c r="Q533" s="49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8"/>
      <c r="Q534" s="49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8"/>
      <c r="Q535" s="49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8"/>
      <c r="Q536" s="49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8"/>
      <c r="Q537" s="49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8"/>
      <c r="Q538" s="49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8"/>
      <c r="Q539" s="49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8"/>
      <c r="Q540" s="49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8"/>
      <c r="Q541" s="49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8"/>
      <c r="Q542" s="49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8"/>
      <c r="Q543" s="49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8"/>
      <c r="Q544" s="49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8"/>
      <c r="Q545" s="49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8"/>
      <c r="Q546" s="49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8"/>
      <c r="Q547" s="49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8"/>
      <c r="Q548" s="49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8"/>
      <c r="Q549" s="49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8"/>
      <c r="Q550" s="49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8"/>
      <c r="Q551" s="49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8"/>
      <c r="Q552" s="49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8"/>
      <c r="Q553" s="49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8"/>
      <c r="Q554" s="49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8"/>
      <c r="Q555" s="49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8"/>
      <c r="Q556" s="49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8"/>
      <c r="Q557" s="49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8"/>
      <c r="Q558" s="49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8"/>
      <c r="Q559" s="49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8"/>
      <c r="Q560" s="49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8"/>
      <c r="Q561" s="49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8"/>
      <c r="Q562" s="49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8"/>
      <c r="Q563" s="49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8"/>
      <c r="Q564" s="49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8"/>
      <c r="Q565" s="49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8"/>
      <c r="Q566" s="49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8"/>
      <c r="Q567" s="49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8"/>
      <c r="Q568" s="49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8"/>
      <c r="Q569" s="49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8"/>
      <c r="Q570" s="49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8"/>
      <c r="Q571" s="49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8"/>
      <c r="Q572" s="49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8"/>
      <c r="Q573" s="49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8"/>
      <c r="Q574" s="49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8"/>
      <c r="Q575" s="49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8"/>
      <c r="Q576" s="49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8"/>
      <c r="Q577" s="49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8"/>
      <c r="Q578" s="49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8"/>
      <c r="Q579" s="49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8"/>
      <c r="Q580" s="49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8"/>
      <c r="Q581" s="49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8"/>
      <c r="Q582" s="49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8"/>
      <c r="Q583" s="49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8"/>
      <c r="Q584" s="49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8"/>
      <c r="Q585" s="49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8"/>
      <c r="Q586" s="49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8"/>
      <c r="Q587" s="49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8"/>
      <c r="Q588" s="49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8"/>
      <c r="Q589" s="49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8"/>
      <c r="Q590" s="49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8"/>
      <c r="Q591" s="49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8"/>
      <c r="Q592" s="49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8"/>
      <c r="Q593" s="49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8"/>
      <c r="Q594" s="49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8"/>
      <c r="Q595" s="49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8"/>
      <c r="Q596" s="49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8"/>
      <c r="Q597" s="49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8"/>
      <c r="Q598" s="49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8"/>
      <c r="Q599" s="49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8"/>
      <c r="Q600" s="49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8"/>
      <c r="Q601" s="49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8"/>
      <c r="Q602" s="49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8"/>
      <c r="Q603" s="49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8"/>
      <c r="Q604" s="49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8"/>
      <c r="Q605" s="49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8"/>
      <c r="Q606" s="49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8"/>
      <c r="Q607" s="49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8"/>
      <c r="Q608" s="49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8"/>
      <c r="Q609" s="49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8"/>
      <c r="Q610" s="49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8"/>
      <c r="Q611" s="49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8"/>
      <c r="Q612" s="49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8"/>
      <c r="Q613" s="49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8"/>
      <c r="Q614" s="49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8"/>
      <c r="Q615" s="49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8"/>
      <c r="Q616" s="49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8"/>
      <c r="Q617" s="49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8"/>
      <c r="Q618" s="49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8"/>
      <c r="Q619" s="49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8"/>
      <c r="Q620" s="49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8"/>
      <c r="Q621" s="49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8"/>
      <c r="Q622" s="49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8"/>
      <c r="Q623" s="49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8"/>
      <c r="Q624" s="49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8"/>
      <c r="Q625" s="49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8"/>
      <c r="Q626" s="49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8"/>
      <c r="Q627" s="49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8"/>
      <c r="Q628" s="49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8"/>
      <c r="Q629" s="49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8"/>
      <c r="Q630" s="49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8"/>
      <c r="Q631" s="49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8"/>
      <c r="Q632" s="49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8"/>
      <c r="Q633" s="49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8"/>
      <c r="Q634" s="49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8"/>
      <c r="Q635" s="49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8"/>
      <c r="Q636" s="49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8"/>
      <c r="Q637" s="49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8"/>
      <c r="Q638" s="49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8"/>
      <c r="Q639" s="49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8"/>
      <c r="Q640" s="49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8"/>
      <c r="Q641" s="49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8"/>
      <c r="Q642" s="49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8"/>
      <c r="Q643" s="49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8"/>
      <c r="Q644" s="49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8"/>
      <c r="Q645" s="49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8"/>
      <c r="Q646" s="49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8"/>
      <c r="Q647" s="49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8"/>
      <c r="Q648" s="49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8"/>
      <c r="Q649" s="49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8"/>
      <c r="Q650" s="49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8"/>
      <c r="Q651" s="49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8"/>
      <c r="Q652" s="49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8"/>
      <c r="Q653" s="49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8"/>
      <c r="Q654" s="49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8"/>
      <c r="Q655" s="49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8"/>
      <c r="Q656" s="49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8"/>
      <c r="Q657" s="49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8"/>
      <c r="Q658" s="49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8"/>
      <c r="Q659" s="49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8"/>
      <c r="Q660" s="49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8"/>
      <c r="Q661" s="49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8"/>
      <c r="Q662" s="49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8"/>
      <c r="Q663" s="49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8"/>
      <c r="Q664" s="49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8"/>
      <c r="Q665" s="49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8"/>
      <c r="Q666" s="49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8"/>
      <c r="Q667" s="49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8"/>
      <c r="Q668" s="49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8"/>
      <c r="Q669" s="49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8"/>
      <c r="Q670" s="49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8"/>
      <c r="Q671" s="49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8"/>
      <c r="Q672" s="49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8"/>
      <c r="Q673" s="49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8"/>
      <c r="Q674" s="49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8"/>
      <c r="Q675" s="49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8"/>
      <c r="Q676" s="49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8"/>
      <c r="Q677" s="49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8"/>
      <c r="Q678" s="49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8"/>
      <c r="Q679" s="49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8"/>
      <c r="Q680" s="49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8"/>
      <c r="Q681" s="49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8"/>
      <c r="Q682" s="49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8"/>
      <c r="Q683" s="49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8"/>
      <c r="Q684" s="49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8"/>
      <c r="Q685" s="49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8"/>
      <c r="Q686" s="49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8"/>
      <c r="Q687" s="49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8"/>
      <c r="Q688" s="49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8"/>
      <c r="Q689" s="49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8"/>
      <c r="Q690" s="49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8"/>
      <c r="Q691" s="49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8"/>
      <c r="Q692" s="49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8"/>
      <c r="Q693" s="49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8"/>
      <c r="Q694" s="49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8"/>
      <c r="Q695" s="49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8"/>
      <c r="Q696" s="49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8"/>
      <c r="Q697" s="49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8"/>
      <c r="Q698" s="49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8"/>
      <c r="Q699" s="49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8"/>
      <c r="Q700" s="49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8"/>
      <c r="Q701" s="49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8"/>
      <c r="Q702" s="49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8"/>
      <c r="Q703" s="49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8"/>
      <c r="Q704" s="49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8"/>
      <c r="Q705" s="49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8"/>
      <c r="Q706" s="49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8"/>
      <c r="Q707" s="49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8"/>
      <c r="Q708" s="49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8"/>
      <c r="Q709" s="49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8"/>
      <c r="Q710" s="49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8"/>
      <c r="Q711" s="49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8"/>
      <c r="Q712" s="49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8"/>
      <c r="Q713" s="49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8"/>
      <c r="Q714" s="49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8"/>
      <c r="Q715" s="49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8"/>
      <c r="Q716" s="49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8"/>
      <c r="Q717" s="49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8"/>
      <c r="Q718" s="49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8"/>
      <c r="Q719" s="49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8"/>
      <c r="Q720" s="49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8"/>
      <c r="Q721" s="49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8"/>
      <c r="Q722" s="49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8"/>
      <c r="Q723" s="49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8"/>
      <c r="Q724" s="49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8"/>
      <c r="Q725" s="49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8"/>
      <c r="Q726" s="49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8"/>
      <c r="Q727" s="49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8"/>
      <c r="Q728" s="49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8"/>
      <c r="Q729" s="49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8"/>
      <c r="Q730" s="49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8"/>
      <c r="Q731" s="49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8"/>
      <c r="Q732" s="49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8"/>
      <c r="Q733" s="49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8"/>
      <c r="Q734" s="49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8"/>
      <c r="Q735" s="49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8"/>
      <c r="Q736" s="49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8"/>
      <c r="Q737" s="49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8"/>
      <c r="Q738" s="49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8"/>
      <c r="Q739" s="49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8"/>
      <c r="Q740" s="49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8"/>
      <c r="Q741" s="49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8"/>
      <c r="Q742" s="49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8"/>
      <c r="Q743" s="49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8"/>
      <c r="Q744" s="49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8"/>
      <c r="Q745" s="49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8"/>
      <c r="Q746" s="49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8"/>
      <c r="Q747" s="49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8"/>
      <c r="Q748" s="49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8"/>
      <c r="Q749" s="49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8"/>
      <c r="Q750" s="49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8"/>
      <c r="Q751" s="49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8"/>
      <c r="Q752" s="49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8"/>
      <c r="Q753" s="49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8"/>
      <c r="Q754" s="49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8"/>
      <c r="Q755" s="49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8"/>
      <c r="Q756" s="49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8"/>
      <c r="Q757" s="49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8"/>
      <c r="Q758" s="49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8"/>
      <c r="Q759" s="49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8"/>
      <c r="Q760" s="49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8"/>
      <c r="Q761" s="49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8"/>
      <c r="Q762" s="49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8"/>
      <c r="Q763" s="49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8"/>
      <c r="Q764" s="49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8"/>
      <c r="Q765" s="49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8"/>
      <c r="Q766" s="49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8"/>
      <c r="Q767" s="49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8"/>
      <c r="Q768" s="49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8"/>
      <c r="Q769" s="49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8"/>
      <c r="Q770" s="49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8"/>
      <c r="Q771" s="49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8"/>
      <c r="Q772" s="49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8"/>
      <c r="Q773" s="49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8"/>
      <c r="Q774" s="49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8"/>
      <c r="Q775" s="49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8"/>
      <c r="Q776" s="49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8"/>
      <c r="Q777" s="49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8"/>
      <c r="Q778" s="49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8"/>
      <c r="Q779" s="49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8"/>
      <c r="Q780" s="49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8"/>
      <c r="Q781" s="49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8"/>
      <c r="Q782" s="49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8"/>
      <c r="Q783" s="49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8"/>
      <c r="Q784" s="49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8"/>
      <c r="Q785" s="49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8"/>
      <c r="Q786" s="49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8"/>
      <c r="Q787" s="49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8"/>
      <c r="Q788" s="49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8"/>
      <c r="Q789" s="49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8"/>
      <c r="Q790" s="49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8"/>
      <c r="Q791" s="49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8"/>
      <c r="Q792" s="49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8"/>
      <c r="Q793" s="49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8"/>
      <c r="Q794" s="49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8"/>
      <c r="Q795" s="49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8"/>
      <c r="Q796" s="49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8"/>
      <c r="Q797" s="49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8"/>
      <c r="Q798" s="49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8"/>
      <c r="Q799" s="49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8"/>
      <c r="Q800" s="49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8"/>
      <c r="Q801" s="49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8"/>
      <c r="Q802" s="49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8"/>
      <c r="Q803" s="49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8"/>
      <c r="Q804" s="49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8"/>
      <c r="Q805" s="49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8"/>
      <c r="Q806" s="49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8"/>
      <c r="Q807" s="49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8"/>
      <c r="Q808" s="49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8"/>
      <c r="Q809" s="49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8"/>
      <c r="Q810" s="49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8"/>
      <c r="Q811" s="49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8"/>
      <c r="Q812" s="49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8"/>
      <c r="Q813" s="49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8"/>
      <c r="Q814" s="49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8"/>
      <c r="Q815" s="49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8"/>
      <c r="Q816" s="49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8"/>
      <c r="Q817" s="49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8"/>
      <c r="Q818" s="49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8"/>
      <c r="Q819" s="49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8"/>
      <c r="Q820" s="49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8"/>
      <c r="Q821" s="49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8"/>
      <c r="Q822" s="49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8"/>
      <c r="Q823" s="49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8"/>
      <c r="Q824" s="49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8"/>
      <c r="Q825" s="49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8"/>
      <c r="Q826" s="49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8"/>
      <c r="Q827" s="49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8"/>
      <c r="Q828" s="49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8"/>
      <c r="Q829" s="49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8"/>
      <c r="Q830" s="49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8"/>
      <c r="Q831" s="49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8"/>
      <c r="Q832" s="49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8"/>
      <c r="Q833" s="49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8"/>
      <c r="Q834" s="49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8"/>
      <c r="Q835" s="49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8"/>
      <c r="Q836" s="49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8"/>
      <c r="Q837" s="49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8"/>
      <c r="Q838" s="49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8"/>
      <c r="Q839" s="49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8"/>
      <c r="Q840" s="49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8"/>
      <c r="Q841" s="49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8"/>
      <c r="Q842" s="49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8"/>
      <c r="Q843" s="49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8"/>
      <c r="Q844" s="49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8"/>
      <c r="Q845" s="49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8"/>
      <c r="Q846" s="49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8"/>
      <c r="Q847" s="49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8"/>
      <c r="Q848" s="49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8"/>
      <c r="Q849" s="49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8"/>
      <c r="Q850" s="49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8"/>
      <c r="Q851" s="49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8"/>
      <c r="Q852" s="49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8"/>
      <c r="Q853" s="49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8"/>
      <c r="Q854" s="49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8"/>
      <c r="Q855" s="49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8"/>
      <c r="Q856" s="49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8"/>
      <c r="Q857" s="49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8"/>
      <c r="Q858" s="49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8"/>
      <c r="Q859" s="49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8"/>
      <c r="Q860" s="49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8"/>
      <c r="Q861" s="49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8"/>
      <c r="Q862" s="49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8"/>
      <c r="Q863" s="49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8"/>
      <c r="Q864" s="49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8"/>
      <c r="Q865" s="49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8"/>
      <c r="Q866" s="49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8"/>
      <c r="Q867" s="49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8"/>
      <c r="Q868" s="49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8"/>
      <c r="Q869" s="49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8"/>
      <c r="Q870" s="49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8"/>
      <c r="Q871" s="49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8"/>
      <c r="Q872" s="49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8"/>
      <c r="Q873" s="49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8"/>
      <c r="Q874" s="49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8"/>
      <c r="Q875" s="49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8"/>
      <c r="Q876" s="49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8"/>
      <c r="Q877" s="49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8"/>
      <c r="Q878" s="49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8"/>
      <c r="Q879" s="49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8"/>
      <c r="Q880" s="49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8"/>
      <c r="Q881" s="49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8"/>
      <c r="Q882" s="49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8"/>
      <c r="Q883" s="49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8"/>
      <c r="Q884" s="49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8"/>
      <c r="Q885" s="49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8"/>
      <c r="Q886" s="49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8"/>
      <c r="Q887" s="49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8"/>
      <c r="Q888" s="49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8"/>
      <c r="Q889" s="49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8"/>
      <c r="Q890" s="49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8"/>
      <c r="Q891" s="49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8"/>
      <c r="Q892" s="49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8"/>
      <c r="Q893" s="49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8"/>
      <c r="Q894" s="49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8"/>
      <c r="Q895" s="49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8"/>
      <c r="Q896" s="49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8"/>
      <c r="Q897" s="49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8"/>
      <c r="Q898" s="49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8"/>
      <c r="Q899" s="49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8"/>
      <c r="Q900" s="49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8"/>
      <c r="Q901" s="49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8"/>
      <c r="Q902" s="49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8"/>
      <c r="Q903" s="49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8"/>
      <c r="Q904" s="49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8"/>
      <c r="Q905" s="49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8"/>
      <c r="Q906" s="49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8"/>
      <c r="Q907" s="49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8"/>
      <c r="Q908" s="49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8"/>
      <c r="Q909" s="49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8"/>
      <c r="Q910" s="49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8"/>
      <c r="Q911" s="49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8"/>
      <c r="Q912" s="49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8"/>
      <c r="Q913" s="49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8"/>
      <c r="Q914" s="49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8"/>
      <c r="Q915" s="49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8"/>
      <c r="Q916" s="49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8"/>
      <c r="Q917" s="49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8"/>
      <c r="Q918" s="49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8"/>
      <c r="Q919" s="49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8"/>
      <c r="Q920" s="49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8"/>
      <c r="Q921" s="49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8"/>
      <c r="Q922" s="49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8"/>
      <c r="Q923" s="49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8"/>
      <c r="Q924" s="49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8"/>
      <c r="Q925" s="49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8"/>
      <c r="Q926" s="49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8"/>
      <c r="Q927" s="49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8"/>
      <c r="Q928" s="49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8"/>
      <c r="Q929" s="49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8"/>
      <c r="Q930" s="49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8"/>
      <c r="Q931" s="49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8"/>
      <c r="Q932" s="49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8"/>
      <c r="Q933" s="49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8"/>
      <c r="Q934" s="49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8"/>
      <c r="Q935" s="49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8"/>
      <c r="Q936" s="49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8"/>
      <c r="Q937" s="49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8"/>
      <c r="Q938" s="49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8"/>
      <c r="Q939" s="49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8"/>
      <c r="Q940" s="49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8"/>
      <c r="Q941" s="49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8"/>
      <c r="Q942" s="49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8"/>
      <c r="Q943" s="49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8"/>
      <c r="Q944" s="49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8"/>
      <c r="Q945" s="49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8"/>
      <c r="Q946" s="49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8"/>
      <c r="Q947" s="49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8"/>
      <c r="Q948" s="49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8"/>
      <c r="Q949" s="49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8"/>
      <c r="Q950" s="49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8"/>
      <c r="Q951" s="49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8"/>
      <c r="Q952" s="49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8"/>
      <c r="Q953" s="49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8"/>
      <c r="Q954" s="49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8"/>
      <c r="Q955" s="49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8"/>
      <c r="Q956" s="49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8"/>
      <c r="Q957" s="49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8"/>
      <c r="Q958" s="49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8"/>
      <c r="Q959" s="49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8"/>
      <c r="Q960" s="49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8"/>
      <c r="Q961" s="49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8"/>
      <c r="Q962" s="49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8"/>
      <c r="Q963" s="49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8"/>
      <c r="Q964" s="49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8"/>
      <c r="Q965" s="49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8"/>
      <c r="Q966" s="49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8"/>
      <c r="Q967" s="49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8"/>
      <c r="Q968" s="49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8"/>
      <c r="Q969" s="49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8"/>
      <c r="Q970" s="49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8"/>
      <c r="Q971" s="49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8"/>
      <c r="Q972" s="49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8"/>
      <c r="Q973" s="49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8"/>
      <c r="Q974" s="49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8"/>
      <c r="Q975" s="49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8"/>
      <c r="Q976" s="49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8"/>
      <c r="Q977" s="49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8"/>
      <c r="Q978" s="49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8"/>
      <c r="Q979" s="49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8"/>
      <c r="Q980" s="49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8"/>
      <c r="Q981" s="49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8"/>
      <c r="Q982" s="49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8"/>
      <c r="Q983" s="49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8"/>
      <c r="Q984" s="49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8"/>
      <c r="Q985" s="49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8"/>
      <c r="Q986" s="49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8"/>
      <c r="Q987" s="49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8"/>
      <c r="Q988" s="49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8"/>
      <c r="Q989" s="49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8"/>
      <c r="Q990" s="49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8"/>
      <c r="Q991" s="49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8"/>
      <c r="Q992" s="49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8"/>
      <c r="Q993" s="49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8"/>
      <c r="Q994" s="49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8"/>
      <c r="Q995" s="49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8"/>
      <c r="Q996" s="49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8"/>
      <c r="Q997" s="49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8"/>
      <c r="Q998" s="49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8"/>
      <c r="Q999" s="49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8"/>
      <c r="Q1000" s="49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4.44140625" defaultRowHeight="15" customHeight="1"/>
  <cols>
    <col min="1" max="1" width="38.6640625" customWidth="1"/>
    <col min="2" max="9" width="11.44140625" customWidth="1"/>
    <col min="10" max="10" width="12.6640625" customWidth="1"/>
    <col min="11" max="11" width="11.44140625" customWidth="1"/>
    <col min="12" max="13" width="12.33203125" customWidth="1"/>
    <col min="14" max="16" width="11.44140625" customWidth="1"/>
    <col min="17" max="17" width="13.6640625" customWidth="1"/>
    <col min="18" max="18" width="14.33203125" customWidth="1"/>
    <col min="19" max="26" width="11.44140625" customWidth="1"/>
  </cols>
  <sheetData>
    <row r="1" spans="1:26" ht="31.5" customHeight="1">
      <c r="A1" s="83" t="s">
        <v>87</v>
      </c>
      <c r="B1" s="84" t="s">
        <v>76</v>
      </c>
      <c r="C1" s="84" t="s">
        <v>77</v>
      </c>
      <c r="D1" s="84" t="s">
        <v>63</v>
      </c>
      <c r="E1" s="84" t="s">
        <v>50</v>
      </c>
      <c r="F1" s="84" t="s">
        <v>51</v>
      </c>
      <c r="G1" s="84" t="s">
        <v>52</v>
      </c>
      <c r="H1" s="84" t="s">
        <v>78</v>
      </c>
      <c r="I1" s="84" t="s">
        <v>65</v>
      </c>
      <c r="J1" s="84" t="s">
        <v>88</v>
      </c>
      <c r="K1" s="84" t="s">
        <v>80</v>
      </c>
      <c r="L1" s="84" t="s">
        <v>89</v>
      </c>
      <c r="M1" s="85" t="s">
        <v>90</v>
      </c>
      <c r="N1" s="86"/>
      <c r="O1" s="87" t="s">
        <v>91</v>
      </c>
      <c r="P1" s="88" t="s">
        <v>83</v>
      </c>
      <c r="Q1" s="87" t="s">
        <v>92</v>
      </c>
      <c r="R1" s="89" t="s">
        <v>6</v>
      </c>
      <c r="S1" s="90" t="s">
        <v>7</v>
      </c>
      <c r="T1" s="89" t="s">
        <v>74</v>
      </c>
      <c r="U1" s="55"/>
      <c r="V1" s="55"/>
      <c r="W1" s="55"/>
      <c r="X1" s="55"/>
      <c r="Y1" s="55"/>
      <c r="Z1" s="55"/>
    </row>
    <row r="2" spans="1:26" ht="13.5" customHeight="1">
      <c r="A2" s="91" t="s">
        <v>10</v>
      </c>
      <c r="B2" s="92">
        <v>362</v>
      </c>
      <c r="C2" s="92">
        <v>366</v>
      </c>
      <c r="D2" s="92">
        <v>367</v>
      </c>
      <c r="E2" s="92">
        <v>366</v>
      </c>
      <c r="F2" s="92">
        <v>365</v>
      </c>
      <c r="G2" s="92"/>
      <c r="H2" s="92">
        <v>362</v>
      </c>
      <c r="I2" s="92">
        <v>368</v>
      </c>
      <c r="J2" s="92">
        <v>378</v>
      </c>
      <c r="K2" s="92">
        <v>376</v>
      </c>
      <c r="L2" s="92">
        <v>374</v>
      </c>
      <c r="M2" s="93">
        <v>365</v>
      </c>
      <c r="N2" s="94"/>
      <c r="O2" s="95">
        <v>362</v>
      </c>
      <c r="P2" s="96">
        <v>361</v>
      </c>
      <c r="Q2" s="97">
        <f t="shared" ref="Q2:Q26" si="0">P2-O2</f>
        <v>-1</v>
      </c>
      <c r="R2" s="98">
        <f t="shared" ref="R2:R8" si="1">Q2/O2</f>
        <v>-2.7624309392265192E-3</v>
      </c>
      <c r="S2" s="99"/>
      <c r="T2" s="100"/>
      <c r="U2" s="48"/>
      <c r="V2" s="48"/>
      <c r="W2" s="48"/>
      <c r="X2" s="48"/>
      <c r="Y2" s="48"/>
      <c r="Z2" s="48"/>
    </row>
    <row r="3" spans="1:26" ht="13.5" customHeight="1">
      <c r="A3" s="91" t="s">
        <v>11</v>
      </c>
      <c r="B3" s="92">
        <v>152</v>
      </c>
      <c r="C3" s="92">
        <v>153</v>
      </c>
      <c r="D3" s="92">
        <v>151</v>
      </c>
      <c r="E3" s="92">
        <v>151</v>
      </c>
      <c r="F3" s="92">
        <v>152</v>
      </c>
      <c r="G3" s="92"/>
      <c r="H3" s="92">
        <v>156</v>
      </c>
      <c r="I3" s="92">
        <v>151</v>
      </c>
      <c r="J3" s="92">
        <v>159</v>
      </c>
      <c r="K3" s="92">
        <v>156</v>
      </c>
      <c r="L3" s="92">
        <v>162</v>
      </c>
      <c r="M3" s="93">
        <v>161</v>
      </c>
      <c r="N3" s="94"/>
      <c r="O3" s="51">
        <v>152</v>
      </c>
      <c r="P3" s="101">
        <v>161</v>
      </c>
      <c r="Q3" s="13">
        <f t="shared" si="0"/>
        <v>9</v>
      </c>
      <c r="R3" s="14">
        <f t="shared" si="1"/>
        <v>5.921052631578947E-2</v>
      </c>
      <c r="S3" s="102"/>
      <c r="T3" s="23"/>
      <c r="U3" s="48"/>
      <c r="V3" s="48"/>
      <c r="W3" s="48"/>
      <c r="X3" s="48"/>
      <c r="Y3" s="48"/>
      <c r="Z3" s="48"/>
    </row>
    <row r="4" spans="1:26" ht="13.5" customHeight="1">
      <c r="A4" s="91" t="s">
        <v>13</v>
      </c>
      <c r="B4" s="92">
        <v>1500</v>
      </c>
      <c r="C4" s="92">
        <v>1484</v>
      </c>
      <c r="D4" s="92">
        <v>1516</v>
      </c>
      <c r="E4" s="92">
        <v>1540</v>
      </c>
      <c r="F4" s="92">
        <v>1560</v>
      </c>
      <c r="G4" s="92"/>
      <c r="H4" s="92">
        <v>1595</v>
      </c>
      <c r="I4" s="92">
        <v>1594</v>
      </c>
      <c r="J4" s="92">
        <v>1635</v>
      </c>
      <c r="K4" s="92">
        <v>1666</v>
      </c>
      <c r="L4" s="92">
        <v>1741</v>
      </c>
      <c r="M4" s="93">
        <v>1746</v>
      </c>
      <c r="N4" s="94"/>
      <c r="O4" s="51">
        <v>1500</v>
      </c>
      <c r="P4" s="101">
        <v>1766</v>
      </c>
      <c r="Q4" s="13">
        <f t="shared" si="0"/>
        <v>266</v>
      </c>
      <c r="R4" s="14">
        <f t="shared" si="1"/>
        <v>0.17733333333333334</v>
      </c>
      <c r="S4" s="102"/>
      <c r="T4" s="23"/>
      <c r="U4" s="48"/>
      <c r="V4" s="48"/>
      <c r="W4" s="48"/>
      <c r="X4" s="48"/>
      <c r="Y4" s="48"/>
      <c r="Z4" s="48"/>
    </row>
    <row r="5" spans="1:26" ht="13.5" customHeight="1">
      <c r="A5" s="91" t="s">
        <v>14</v>
      </c>
      <c r="B5" s="92">
        <v>2233</v>
      </c>
      <c r="C5" s="92">
        <v>2218</v>
      </c>
      <c r="D5" s="92">
        <v>2239</v>
      </c>
      <c r="E5" s="92">
        <v>2244</v>
      </c>
      <c r="F5" s="92">
        <v>2246</v>
      </c>
      <c r="G5" s="92"/>
      <c r="H5" s="92">
        <v>2253</v>
      </c>
      <c r="I5" s="92">
        <v>2207</v>
      </c>
      <c r="J5" s="92">
        <v>2264</v>
      </c>
      <c r="K5" s="92">
        <v>2284</v>
      </c>
      <c r="L5" s="92">
        <v>2432</v>
      </c>
      <c r="M5" s="93">
        <v>2428</v>
      </c>
      <c r="N5" s="94"/>
      <c r="O5" s="51">
        <v>2233</v>
      </c>
      <c r="P5" s="101">
        <v>2449</v>
      </c>
      <c r="Q5" s="13">
        <f t="shared" si="0"/>
        <v>216</v>
      </c>
      <c r="R5" s="14">
        <f t="shared" si="1"/>
        <v>9.6730855351545006E-2</v>
      </c>
      <c r="S5" s="102"/>
      <c r="T5" s="23"/>
      <c r="U5" s="48"/>
      <c r="V5" s="48"/>
      <c r="W5" s="48"/>
      <c r="X5" s="48"/>
      <c r="Y5" s="48"/>
      <c r="Z5" s="48"/>
    </row>
    <row r="6" spans="1:26" ht="13.5" customHeight="1">
      <c r="A6" s="91" t="s">
        <v>15</v>
      </c>
      <c r="B6" s="92">
        <v>794</v>
      </c>
      <c r="C6" s="92">
        <v>791</v>
      </c>
      <c r="D6" s="92">
        <v>803</v>
      </c>
      <c r="E6" s="92">
        <v>813</v>
      </c>
      <c r="F6" s="92">
        <v>832</v>
      </c>
      <c r="G6" s="92"/>
      <c r="H6" s="92">
        <v>832</v>
      </c>
      <c r="I6" s="92">
        <v>828</v>
      </c>
      <c r="J6" s="92">
        <v>865</v>
      </c>
      <c r="K6" s="92">
        <v>878</v>
      </c>
      <c r="L6" s="92">
        <v>898</v>
      </c>
      <c r="M6" s="93">
        <v>902</v>
      </c>
      <c r="N6" s="94"/>
      <c r="O6" s="51">
        <v>794</v>
      </c>
      <c r="P6" s="101">
        <v>901</v>
      </c>
      <c r="Q6" s="13">
        <f t="shared" si="0"/>
        <v>107</v>
      </c>
      <c r="R6" s="14">
        <f t="shared" si="1"/>
        <v>0.13476070528967254</v>
      </c>
      <c r="S6" s="102"/>
      <c r="T6" s="23"/>
      <c r="U6" s="48"/>
      <c r="V6" s="48"/>
      <c r="W6" s="48"/>
      <c r="X6" s="48"/>
      <c r="Y6" s="48"/>
      <c r="Z6" s="48"/>
    </row>
    <row r="7" spans="1:26" ht="13.5" customHeight="1">
      <c r="A7" s="91" t="s">
        <v>16</v>
      </c>
      <c r="B7" s="92">
        <v>316</v>
      </c>
      <c r="C7" s="92">
        <v>312</v>
      </c>
      <c r="D7" s="92">
        <v>838</v>
      </c>
      <c r="E7" s="92">
        <v>848</v>
      </c>
      <c r="F7" s="92">
        <v>851</v>
      </c>
      <c r="G7" s="92"/>
      <c r="H7" s="92">
        <v>861</v>
      </c>
      <c r="I7" s="92">
        <v>857</v>
      </c>
      <c r="J7" s="92">
        <v>882</v>
      </c>
      <c r="K7" s="92">
        <v>901</v>
      </c>
      <c r="L7" s="92">
        <v>928</v>
      </c>
      <c r="M7" s="93">
        <v>936</v>
      </c>
      <c r="N7" s="94"/>
      <c r="O7" s="51">
        <v>316</v>
      </c>
      <c r="P7" s="101">
        <v>941</v>
      </c>
      <c r="Q7" s="13">
        <f t="shared" si="0"/>
        <v>625</v>
      </c>
      <c r="R7" s="14">
        <f t="shared" si="1"/>
        <v>1.9778481012658229</v>
      </c>
      <c r="S7" s="102"/>
      <c r="T7" s="23"/>
      <c r="U7" s="48"/>
      <c r="V7" s="48"/>
      <c r="W7" s="48"/>
      <c r="X7" s="48"/>
      <c r="Y7" s="48"/>
      <c r="Z7" s="48"/>
    </row>
    <row r="8" spans="1:26" ht="13.5" customHeight="1">
      <c r="A8" s="91" t="s">
        <v>17</v>
      </c>
      <c r="B8" s="92">
        <v>356</v>
      </c>
      <c r="C8" s="92">
        <v>357</v>
      </c>
      <c r="D8" s="92">
        <v>362</v>
      </c>
      <c r="E8" s="92">
        <v>361</v>
      </c>
      <c r="F8" s="92">
        <v>361</v>
      </c>
      <c r="G8" s="92"/>
      <c r="H8" s="92">
        <v>363</v>
      </c>
      <c r="I8" s="92">
        <v>360</v>
      </c>
      <c r="J8" s="92">
        <v>368</v>
      </c>
      <c r="K8" s="92">
        <v>372</v>
      </c>
      <c r="L8" s="92">
        <v>413</v>
      </c>
      <c r="M8" s="93">
        <v>414</v>
      </c>
      <c r="N8" s="94"/>
      <c r="O8" s="51">
        <v>356</v>
      </c>
      <c r="P8" s="101">
        <v>443</v>
      </c>
      <c r="Q8" s="13">
        <f t="shared" si="0"/>
        <v>87</v>
      </c>
      <c r="R8" s="14">
        <f t="shared" si="1"/>
        <v>0.2443820224719101</v>
      </c>
      <c r="S8" s="102"/>
      <c r="T8" s="23"/>
      <c r="U8" s="48"/>
      <c r="V8" s="48"/>
      <c r="W8" s="48"/>
      <c r="X8" s="48"/>
      <c r="Y8" s="48"/>
      <c r="Z8" s="48"/>
    </row>
    <row r="9" spans="1:26" ht="13.5" customHeight="1">
      <c r="A9" s="91" t="s">
        <v>19</v>
      </c>
      <c r="B9" s="92">
        <v>757</v>
      </c>
      <c r="C9" s="92">
        <v>751</v>
      </c>
      <c r="D9" s="92">
        <v>758</v>
      </c>
      <c r="E9" s="92">
        <v>792</v>
      </c>
      <c r="F9" s="92">
        <v>800</v>
      </c>
      <c r="G9" s="92"/>
      <c r="H9" s="92">
        <v>826</v>
      </c>
      <c r="I9" s="92">
        <v>813</v>
      </c>
      <c r="J9" s="92">
        <v>839</v>
      </c>
      <c r="K9" s="92">
        <v>866</v>
      </c>
      <c r="L9" s="92">
        <v>887</v>
      </c>
      <c r="M9" s="93">
        <v>897</v>
      </c>
      <c r="N9" s="94"/>
      <c r="O9" s="51"/>
      <c r="P9" s="101"/>
      <c r="Q9" s="13">
        <f t="shared" si="0"/>
        <v>0</v>
      </c>
      <c r="R9" s="14"/>
      <c r="S9" s="102"/>
      <c r="T9" s="23"/>
      <c r="U9" s="48"/>
      <c r="V9" s="48"/>
      <c r="W9" s="48"/>
      <c r="X9" s="48"/>
      <c r="Y9" s="48"/>
      <c r="Z9" s="48"/>
    </row>
    <row r="10" spans="1:26" ht="13.5" customHeight="1">
      <c r="A10" s="91" t="s">
        <v>20</v>
      </c>
      <c r="B10" s="92">
        <v>295</v>
      </c>
      <c r="C10" s="92">
        <v>294</v>
      </c>
      <c r="D10" s="92">
        <v>273</v>
      </c>
      <c r="E10" s="92">
        <v>277</v>
      </c>
      <c r="F10" s="92">
        <v>275</v>
      </c>
      <c r="G10" s="92"/>
      <c r="H10" s="92">
        <v>281</v>
      </c>
      <c r="I10" s="92">
        <v>280</v>
      </c>
      <c r="J10" s="92">
        <v>284</v>
      </c>
      <c r="K10" s="92">
        <v>291</v>
      </c>
      <c r="L10" s="92">
        <v>297</v>
      </c>
      <c r="M10" s="93">
        <v>299</v>
      </c>
      <c r="N10" s="94"/>
      <c r="O10" s="51">
        <v>757</v>
      </c>
      <c r="P10" s="101">
        <v>901</v>
      </c>
      <c r="Q10" s="13">
        <f t="shared" si="0"/>
        <v>144</v>
      </c>
      <c r="R10" s="14">
        <f t="shared" ref="R10:R26" si="2">Q10/O10</f>
        <v>0.19022457067371201</v>
      </c>
      <c r="S10" s="102"/>
      <c r="T10" s="23"/>
      <c r="U10" s="48"/>
      <c r="V10" s="48"/>
      <c r="W10" s="48"/>
      <c r="X10" s="48"/>
      <c r="Y10" s="48"/>
      <c r="Z10" s="48"/>
    </row>
    <row r="11" spans="1:26" ht="13.5" customHeight="1">
      <c r="A11" s="91" t="s">
        <v>21</v>
      </c>
      <c r="B11" s="92">
        <v>354</v>
      </c>
      <c r="C11" s="92">
        <v>354</v>
      </c>
      <c r="D11" s="92">
        <v>357</v>
      </c>
      <c r="E11" s="92">
        <v>359</v>
      </c>
      <c r="F11" s="92">
        <v>363</v>
      </c>
      <c r="G11" s="92"/>
      <c r="H11" s="92">
        <v>374</v>
      </c>
      <c r="I11" s="92">
        <v>375</v>
      </c>
      <c r="J11" s="92">
        <v>391</v>
      </c>
      <c r="K11" s="92">
        <v>399</v>
      </c>
      <c r="L11" s="92">
        <v>397</v>
      </c>
      <c r="M11" s="93">
        <v>399</v>
      </c>
      <c r="N11" s="94"/>
      <c r="O11" s="51">
        <v>295</v>
      </c>
      <c r="P11" s="101">
        <v>294</v>
      </c>
      <c r="Q11" s="13">
        <f t="shared" si="0"/>
        <v>-1</v>
      </c>
      <c r="R11" s="14">
        <f t="shared" si="2"/>
        <v>-3.3898305084745762E-3</v>
      </c>
      <c r="S11" s="102"/>
      <c r="T11" s="23"/>
      <c r="U11" s="48"/>
      <c r="V11" s="48"/>
      <c r="W11" s="48"/>
      <c r="X11" s="48"/>
      <c r="Y11" s="48"/>
      <c r="Z11" s="48"/>
    </row>
    <row r="12" spans="1:26" ht="13.5" customHeight="1">
      <c r="A12" s="91" t="s">
        <v>22</v>
      </c>
      <c r="B12" s="92">
        <v>200</v>
      </c>
      <c r="C12" s="92">
        <v>199</v>
      </c>
      <c r="D12" s="92">
        <v>233</v>
      </c>
      <c r="E12" s="92">
        <v>234</v>
      </c>
      <c r="F12" s="92">
        <v>232</v>
      </c>
      <c r="G12" s="92"/>
      <c r="H12" s="92">
        <v>233</v>
      </c>
      <c r="I12" s="92">
        <v>224</v>
      </c>
      <c r="J12" s="92">
        <v>240</v>
      </c>
      <c r="K12" s="92">
        <v>242</v>
      </c>
      <c r="L12" s="92">
        <v>247</v>
      </c>
      <c r="M12" s="93">
        <v>246</v>
      </c>
      <c r="N12" s="94"/>
      <c r="O12" s="51">
        <v>354</v>
      </c>
      <c r="P12" s="101">
        <v>298</v>
      </c>
      <c r="Q12" s="13">
        <f t="shared" si="0"/>
        <v>-56</v>
      </c>
      <c r="R12" s="14">
        <f t="shared" si="2"/>
        <v>-0.15819209039548024</v>
      </c>
      <c r="S12" s="102"/>
      <c r="T12" s="23"/>
      <c r="U12" s="48"/>
      <c r="V12" s="48"/>
      <c r="W12" s="48"/>
      <c r="X12" s="48"/>
      <c r="Y12" s="48"/>
      <c r="Z12" s="48"/>
    </row>
    <row r="13" spans="1:26" ht="13.5" customHeight="1">
      <c r="A13" s="91" t="s">
        <v>24</v>
      </c>
      <c r="B13" s="92">
        <v>162</v>
      </c>
      <c r="C13" s="92">
        <v>342</v>
      </c>
      <c r="D13" s="92">
        <v>350</v>
      </c>
      <c r="E13" s="92">
        <v>353</v>
      </c>
      <c r="F13" s="92">
        <v>358</v>
      </c>
      <c r="G13" s="92"/>
      <c r="H13" s="92">
        <v>369</v>
      </c>
      <c r="I13" s="92">
        <v>374</v>
      </c>
      <c r="J13" s="92">
        <v>391</v>
      </c>
      <c r="K13" s="92">
        <v>401</v>
      </c>
      <c r="L13" s="92">
        <v>419</v>
      </c>
      <c r="M13" s="93">
        <v>421</v>
      </c>
      <c r="N13" s="94"/>
      <c r="O13" s="51">
        <v>200</v>
      </c>
      <c r="P13" s="101">
        <v>251</v>
      </c>
      <c r="Q13" s="13">
        <f t="shared" si="0"/>
        <v>51</v>
      </c>
      <c r="R13" s="14">
        <f t="shared" si="2"/>
        <v>0.255</v>
      </c>
      <c r="S13" s="102"/>
      <c r="T13" s="23"/>
      <c r="U13" s="48"/>
      <c r="V13" s="48"/>
      <c r="W13" s="48"/>
      <c r="X13" s="48"/>
      <c r="Y13" s="48"/>
      <c r="Z13" s="48"/>
    </row>
    <row r="14" spans="1:26" ht="13.5" customHeight="1">
      <c r="A14" s="91" t="s">
        <v>49</v>
      </c>
      <c r="B14" s="92">
        <v>240</v>
      </c>
      <c r="C14" s="92">
        <v>237</v>
      </c>
      <c r="D14" s="92">
        <v>241</v>
      </c>
      <c r="E14" s="92">
        <v>243</v>
      </c>
      <c r="F14" s="92">
        <v>245</v>
      </c>
      <c r="G14" s="92"/>
      <c r="H14" s="92">
        <v>243</v>
      </c>
      <c r="I14" s="92">
        <v>244</v>
      </c>
      <c r="J14" s="92">
        <v>252</v>
      </c>
      <c r="K14" s="92">
        <v>253</v>
      </c>
      <c r="L14" s="92">
        <v>249</v>
      </c>
      <c r="M14" s="93">
        <v>246</v>
      </c>
      <c r="N14" s="94"/>
      <c r="O14" s="51">
        <v>162</v>
      </c>
      <c r="P14" s="101">
        <v>414</v>
      </c>
      <c r="Q14" s="13">
        <f t="shared" si="0"/>
        <v>252</v>
      </c>
      <c r="R14" s="14">
        <f t="shared" si="2"/>
        <v>1.5555555555555556</v>
      </c>
      <c r="S14" s="102"/>
      <c r="T14" s="23"/>
      <c r="U14" s="48"/>
      <c r="V14" s="48"/>
      <c r="W14" s="48"/>
      <c r="X14" s="48"/>
      <c r="Y14" s="48"/>
      <c r="Z14" s="48"/>
    </row>
    <row r="15" spans="1:26" ht="13.5" customHeight="1">
      <c r="A15" s="91" t="s">
        <v>25</v>
      </c>
      <c r="B15" s="92">
        <v>437</v>
      </c>
      <c r="C15" s="92">
        <v>439</v>
      </c>
      <c r="D15" s="92">
        <v>440</v>
      </c>
      <c r="E15" s="92">
        <v>439</v>
      </c>
      <c r="F15" s="92">
        <v>442</v>
      </c>
      <c r="G15" s="92"/>
      <c r="H15" s="92">
        <v>462</v>
      </c>
      <c r="I15" s="92">
        <v>452</v>
      </c>
      <c r="J15" s="92">
        <v>459</v>
      </c>
      <c r="K15" s="92">
        <v>458</v>
      </c>
      <c r="L15" s="92">
        <v>461</v>
      </c>
      <c r="M15" s="93">
        <v>456</v>
      </c>
      <c r="N15" s="94"/>
      <c r="O15" s="51">
        <v>240</v>
      </c>
      <c r="P15" s="101">
        <v>314</v>
      </c>
      <c r="Q15" s="13">
        <f t="shared" si="0"/>
        <v>74</v>
      </c>
      <c r="R15" s="14">
        <f t="shared" si="2"/>
        <v>0.30833333333333335</v>
      </c>
      <c r="S15" s="102"/>
      <c r="T15" s="23"/>
      <c r="U15" s="48"/>
      <c r="V15" s="48"/>
      <c r="W15" s="48"/>
      <c r="X15" s="48"/>
      <c r="Y15" s="48"/>
      <c r="Z15" s="48"/>
    </row>
    <row r="16" spans="1:26" ht="13.5" customHeight="1">
      <c r="A16" s="91" t="s">
        <v>26</v>
      </c>
      <c r="B16" s="92">
        <v>404</v>
      </c>
      <c r="C16" s="92">
        <v>400</v>
      </c>
      <c r="D16" s="92">
        <v>403</v>
      </c>
      <c r="E16" s="92">
        <v>407</v>
      </c>
      <c r="F16" s="92">
        <v>404</v>
      </c>
      <c r="G16" s="92"/>
      <c r="H16" s="92">
        <v>413</v>
      </c>
      <c r="I16" s="92">
        <v>398</v>
      </c>
      <c r="J16" s="92">
        <v>411</v>
      </c>
      <c r="K16" s="92">
        <v>414</v>
      </c>
      <c r="L16" s="92">
        <v>429</v>
      </c>
      <c r="M16" s="93">
        <v>440</v>
      </c>
      <c r="N16" s="94"/>
      <c r="O16" s="51">
        <v>437</v>
      </c>
      <c r="P16" s="101">
        <v>454</v>
      </c>
      <c r="Q16" s="13">
        <f t="shared" si="0"/>
        <v>17</v>
      </c>
      <c r="R16" s="14">
        <f t="shared" si="2"/>
        <v>3.8901601830663615E-2</v>
      </c>
      <c r="S16" s="102"/>
      <c r="T16" s="23"/>
      <c r="U16" s="48"/>
      <c r="V16" s="48"/>
      <c r="W16" s="48"/>
      <c r="X16" s="48"/>
      <c r="Y16" s="48"/>
      <c r="Z16" s="48"/>
    </row>
    <row r="17" spans="1:26" ht="13.5" customHeight="1">
      <c r="A17" s="91" t="s">
        <v>27</v>
      </c>
      <c r="B17" s="92">
        <v>82</v>
      </c>
      <c r="C17" s="92">
        <v>80</v>
      </c>
      <c r="D17" s="92">
        <v>82</v>
      </c>
      <c r="E17" s="92">
        <v>81</v>
      </c>
      <c r="F17" s="92">
        <v>80</v>
      </c>
      <c r="G17" s="92"/>
      <c r="H17" s="92">
        <v>77</v>
      </c>
      <c r="I17" s="92">
        <v>78</v>
      </c>
      <c r="J17" s="92">
        <v>79</v>
      </c>
      <c r="K17" s="92">
        <v>78</v>
      </c>
      <c r="L17" s="92">
        <v>78</v>
      </c>
      <c r="M17" s="93">
        <v>78</v>
      </c>
      <c r="N17" s="94"/>
      <c r="O17" s="51">
        <v>404</v>
      </c>
      <c r="P17" s="101">
        <v>438</v>
      </c>
      <c r="Q17" s="13">
        <f t="shared" si="0"/>
        <v>34</v>
      </c>
      <c r="R17" s="14">
        <f t="shared" si="2"/>
        <v>8.4158415841584164E-2</v>
      </c>
      <c r="S17" s="102"/>
      <c r="T17" s="23"/>
      <c r="U17" s="48"/>
      <c r="V17" s="48"/>
      <c r="W17" s="48"/>
      <c r="X17" s="48"/>
      <c r="Y17" s="48"/>
      <c r="Z17" s="48"/>
    </row>
    <row r="18" spans="1:26" ht="13.5" customHeight="1">
      <c r="A18" s="91" t="s">
        <v>75</v>
      </c>
      <c r="B18" s="92">
        <v>1334</v>
      </c>
      <c r="C18" s="92">
        <v>1315</v>
      </c>
      <c r="D18" s="92">
        <v>1342</v>
      </c>
      <c r="E18" s="92">
        <v>1328</v>
      </c>
      <c r="F18" s="92">
        <v>1325</v>
      </c>
      <c r="G18" s="92"/>
      <c r="H18" s="92">
        <v>1348</v>
      </c>
      <c r="I18" s="92">
        <v>1328</v>
      </c>
      <c r="J18" s="92">
        <v>1344</v>
      </c>
      <c r="K18" s="92">
        <v>1351</v>
      </c>
      <c r="L18" s="92">
        <v>1368</v>
      </c>
      <c r="M18" s="93">
        <v>1364</v>
      </c>
      <c r="N18" s="94"/>
      <c r="O18" s="51">
        <v>82</v>
      </c>
      <c r="P18" s="101">
        <v>76</v>
      </c>
      <c r="Q18" s="13">
        <f t="shared" si="0"/>
        <v>-6</v>
      </c>
      <c r="R18" s="14">
        <f t="shared" si="2"/>
        <v>-7.3170731707317069E-2</v>
      </c>
      <c r="S18" s="102"/>
      <c r="T18" s="23"/>
      <c r="U18" s="48"/>
      <c r="V18" s="48"/>
      <c r="W18" s="48"/>
      <c r="X18" s="48"/>
      <c r="Y18" s="48"/>
      <c r="Z18" s="48"/>
    </row>
    <row r="19" spans="1:26" ht="13.5" customHeight="1">
      <c r="A19" s="91" t="s">
        <v>29</v>
      </c>
      <c r="B19" s="92">
        <v>393</v>
      </c>
      <c r="C19" s="92">
        <v>389</v>
      </c>
      <c r="D19" s="92">
        <v>396</v>
      </c>
      <c r="E19" s="92">
        <v>398</v>
      </c>
      <c r="F19" s="92">
        <v>398</v>
      </c>
      <c r="G19" s="92"/>
      <c r="H19" s="92">
        <v>396</v>
      </c>
      <c r="I19" s="92">
        <v>388</v>
      </c>
      <c r="J19" s="92">
        <v>409</v>
      </c>
      <c r="K19" s="92">
        <v>410</v>
      </c>
      <c r="L19" s="92">
        <v>413</v>
      </c>
      <c r="M19" s="93">
        <v>409</v>
      </c>
      <c r="N19" s="94"/>
      <c r="O19" s="51">
        <v>1334</v>
      </c>
      <c r="P19" s="101">
        <v>1372</v>
      </c>
      <c r="Q19" s="13">
        <f t="shared" si="0"/>
        <v>38</v>
      </c>
      <c r="R19" s="14">
        <f t="shared" si="2"/>
        <v>2.8485757121439279E-2</v>
      </c>
      <c r="S19" s="102"/>
      <c r="T19" s="23"/>
      <c r="U19" s="48"/>
      <c r="V19" s="48"/>
      <c r="W19" s="48"/>
      <c r="X19" s="48"/>
      <c r="Y19" s="48"/>
      <c r="Z19" s="48"/>
    </row>
    <row r="20" spans="1:26" ht="13.5" customHeight="1">
      <c r="A20" s="91" t="s">
        <v>30</v>
      </c>
      <c r="B20" s="92">
        <v>331</v>
      </c>
      <c r="C20" s="92">
        <v>332</v>
      </c>
      <c r="D20" s="92">
        <v>331</v>
      </c>
      <c r="E20" s="92">
        <v>332</v>
      </c>
      <c r="F20" s="92">
        <v>335</v>
      </c>
      <c r="G20" s="92"/>
      <c r="H20" s="92">
        <v>342</v>
      </c>
      <c r="I20" s="92">
        <v>332</v>
      </c>
      <c r="J20" s="92">
        <v>337</v>
      </c>
      <c r="K20" s="92">
        <v>342</v>
      </c>
      <c r="L20" s="92">
        <v>344</v>
      </c>
      <c r="M20" s="93">
        <v>344</v>
      </c>
      <c r="N20" s="94"/>
      <c r="O20" s="51">
        <v>393</v>
      </c>
      <c r="P20" s="101">
        <v>407</v>
      </c>
      <c r="Q20" s="13">
        <f t="shared" si="0"/>
        <v>14</v>
      </c>
      <c r="R20" s="14">
        <f t="shared" si="2"/>
        <v>3.5623409669211195E-2</v>
      </c>
      <c r="S20" s="102"/>
      <c r="T20" s="23"/>
      <c r="U20" s="48"/>
      <c r="V20" s="48"/>
      <c r="W20" s="48"/>
      <c r="X20" s="48"/>
      <c r="Y20" s="48"/>
      <c r="Z20" s="48"/>
    </row>
    <row r="21" spans="1:26" ht="13.5" customHeight="1">
      <c r="A21" s="91" t="s">
        <v>31</v>
      </c>
      <c r="B21" s="92">
        <v>362</v>
      </c>
      <c r="C21" s="92">
        <v>364</v>
      </c>
      <c r="D21" s="92">
        <v>365</v>
      </c>
      <c r="E21" s="92">
        <v>359</v>
      </c>
      <c r="F21" s="92">
        <v>359</v>
      </c>
      <c r="G21" s="92"/>
      <c r="H21" s="92">
        <v>361</v>
      </c>
      <c r="I21" s="92">
        <v>354</v>
      </c>
      <c r="J21" s="92">
        <v>366</v>
      </c>
      <c r="K21" s="92">
        <v>367</v>
      </c>
      <c r="L21" s="92">
        <v>374</v>
      </c>
      <c r="M21" s="93">
        <v>372</v>
      </c>
      <c r="N21" s="94"/>
      <c r="O21" s="51">
        <v>331</v>
      </c>
      <c r="P21" s="101">
        <v>342</v>
      </c>
      <c r="Q21" s="13">
        <f t="shared" si="0"/>
        <v>11</v>
      </c>
      <c r="R21" s="14">
        <f t="shared" si="2"/>
        <v>3.3232628398791542E-2</v>
      </c>
      <c r="S21" s="102"/>
      <c r="T21" s="23"/>
      <c r="U21" s="48"/>
      <c r="V21" s="48"/>
      <c r="W21" s="48"/>
      <c r="X21" s="48"/>
      <c r="Y21" s="48"/>
      <c r="Z21" s="48"/>
    </row>
    <row r="22" spans="1:26" ht="13.5" customHeight="1">
      <c r="A22" s="91" t="s">
        <v>33</v>
      </c>
      <c r="B22" s="92">
        <v>350</v>
      </c>
      <c r="C22" s="92">
        <v>353</v>
      </c>
      <c r="D22" s="92">
        <v>362</v>
      </c>
      <c r="E22" s="92">
        <v>361</v>
      </c>
      <c r="F22" s="92">
        <v>365</v>
      </c>
      <c r="G22" s="92"/>
      <c r="H22" s="92">
        <v>358</v>
      </c>
      <c r="I22" s="92">
        <v>355</v>
      </c>
      <c r="J22" s="92">
        <v>372</v>
      </c>
      <c r="K22" s="92">
        <v>385</v>
      </c>
      <c r="L22" s="92">
        <v>388</v>
      </c>
      <c r="M22" s="93">
        <v>388</v>
      </c>
      <c r="N22" s="94"/>
      <c r="O22" s="51">
        <v>362</v>
      </c>
      <c r="P22" s="101">
        <v>328</v>
      </c>
      <c r="Q22" s="13">
        <f t="shared" si="0"/>
        <v>-34</v>
      </c>
      <c r="R22" s="14">
        <f t="shared" si="2"/>
        <v>-9.3922651933701654E-2</v>
      </c>
      <c r="S22" s="102"/>
      <c r="T22" s="23"/>
      <c r="U22" s="48"/>
      <c r="V22" s="48"/>
      <c r="W22" s="48"/>
      <c r="X22" s="48"/>
      <c r="Y22" s="48"/>
      <c r="Z22" s="48"/>
    </row>
    <row r="23" spans="1:26" ht="13.5" customHeight="1">
      <c r="A23" s="91" t="s">
        <v>34</v>
      </c>
      <c r="B23" s="92">
        <v>120</v>
      </c>
      <c r="C23" s="92">
        <v>117</v>
      </c>
      <c r="D23" s="92">
        <v>118</v>
      </c>
      <c r="E23" s="92">
        <v>120</v>
      </c>
      <c r="F23" s="92">
        <v>124</v>
      </c>
      <c r="G23" s="92"/>
      <c r="H23" s="92">
        <v>145</v>
      </c>
      <c r="I23" s="92">
        <v>144</v>
      </c>
      <c r="J23" s="92">
        <v>144</v>
      </c>
      <c r="K23" s="92">
        <v>148</v>
      </c>
      <c r="L23" s="92">
        <v>153</v>
      </c>
      <c r="M23" s="93">
        <v>153</v>
      </c>
      <c r="N23" s="94"/>
      <c r="O23" s="51">
        <v>350</v>
      </c>
      <c r="P23" s="101">
        <v>400</v>
      </c>
      <c r="Q23" s="13">
        <f t="shared" si="0"/>
        <v>50</v>
      </c>
      <c r="R23" s="14">
        <f t="shared" si="2"/>
        <v>0.14285714285714285</v>
      </c>
      <c r="S23" s="102"/>
      <c r="T23" s="23"/>
      <c r="U23" s="48"/>
      <c r="V23" s="48"/>
      <c r="W23" s="48"/>
      <c r="X23" s="48"/>
      <c r="Y23" s="48"/>
      <c r="Z23" s="48"/>
    </row>
    <row r="24" spans="1:26" ht="13.5" customHeight="1">
      <c r="A24" s="91" t="s">
        <v>59</v>
      </c>
      <c r="B24" s="92">
        <v>356</v>
      </c>
      <c r="C24" s="92">
        <v>353</v>
      </c>
      <c r="D24" s="92">
        <v>352</v>
      </c>
      <c r="E24" s="92">
        <v>356</v>
      </c>
      <c r="F24" s="92">
        <v>349</v>
      </c>
      <c r="G24" s="92"/>
      <c r="H24" s="92">
        <v>350</v>
      </c>
      <c r="I24" s="92">
        <v>340</v>
      </c>
      <c r="J24" s="92">
        <v>353</v>
      </c>
      <c r="K24" s="92">
        <v>358</v>
      </c>
      <c r="L24" s="92">
        <v>361</v>
      </c>
      <c r="M24" s="93">
        <v>360</v>
      </c>
      <c r="N24" s="94"/>
      <c r="O24" s="51">
        <v>120</v>
      </c>
      <c r="P24" s="101">
        <v>149</v>
      </c>
      <c r="Q24" s="13">
        <f t="shared" si="0"/>
        <v>29</v>
      </c>
      <c r="R24" s="14">
        <f t="shared" si="2"/>
        <v>0.24166666666666667</v>
      </c>
      <c r="S24" s="102"/>
      <c r="T24" s="23"/>
      <c r="U24" s="48"/>
      <c r="V24" s="48"/>
      <c r="W24" s="48"/>
      <c r="X24" s="48"/>
      <c r="Y24" s="48"/>
      <c r="Z24" s="48"/>
    </row>
    <row r="25" spans="1:26" ht="13.5" customHeight="1">
      <c r="A25" s="103" t="s">
        <v>35</v>
      </c>
      <c r="B25" s="103">
        <f t="shared" ref="B25:F25" si="3">SUM(B2:B24)</f>
        <v>11890</v>
      </c>
      <c r="C25" s="103">
        <f t="shared" si="3"/>
        <v>12000</v>
      </c>
      <c r="D25" s="103">
        <f t="shared" si="3"/>
        <v>12679</v>
      </c>
      <c r="E25" s="103">
        <f t="shared" si="3"/>
        <v>12762</v>
      </c>
      <c r="F25" s="103">
        <f t="shared" si="3"/>
        <v>12821</v>
      </c>
      <c r="G25" s="103"/>
      <c r="H25" s="103">
        <f t="shared" ref="H25:M25" si="4">SUM(H2:H24)</f>
        <v>13000</v>
      </c>
      <c r="I25" s="103">
        <f t="shared" si="4"/>
        <v>12844</v>
      </c>
      <c r="J25" s="103">
        <f t="shared" si="4"/>
        <v>13222</v>
      </c>
      <c r="K25" s="103">
        <f t="shared" si="4"/>
        <v>13396</v>
      </c>
      <c r="L25" s="103">
        <f t="shared" si="4"/>
        <v>13813</v>
      </c>
      <c r="M25" s="103">
        <f t="shared" si="4"/>
        <v>13824</v>
      </c>
      <c r="N25" s="55"/>
      <c r="O25" s="104">
        <v>356</v>
      </c>
      <c r="P25" s="105">
        <v>360</v>
      </c>
      <c r="Q25" s="106">
        <f t="shared" si="0"/>
        <v>4</v>
      </c>
      <c r="R25" s="107">
        <f t="shared" si="2"/>
        <v>1.1235955056179775E-2</v>
      </c>
      <c r="S25" s="108"/>
      <c r="T25" s="109"/>
      <c r="U25" s="55"/>
      <c r="V25" s="55"/>
      <c r="W25" s="55"/>
      <c r="X25" s="55"/>
      <c r="Y25" s="55"/>
      <c r="Z25" s="55"/>
    </row>
    <row r="26" spans="1:26" ht="13.5" customHeight="1">
      <c r="A26" s="103" t="s">
        <v>36</v>
      </c>
      <c r="B26" s="110"/>
      <c r="C26" s="110">
        <f t="shared" ref="C26:F26" si="5">C$25-B$25</f>
        <v>110</v>
      </c>
      <c r="D26" s="110">
        <f t="shared" si="5"/>
        <v>679</v>
      </c>
      <c r="E26" s="110">
        <f t="shared" si="5"/>
        <v>83</v>
      </c>
      <c r="F26" s="110">
        <f t="shared" si="5"/>
        <v>59</v>
      </c>
      <c r="G26" s="110"/>
      <c r="H26" s="110">
        <f>H$25-F$25</f>
        <v>179</v>
      </c>
      <c r="I26" s="110">
        <f t="shared" ref="I26:M26" si="6">I$25-H$25</f>
        <v>-156</v>
      </c>
      <c r="J26" s="110">
        <f t="shared" si="6"/>
        <v>378</v>
      </c>
      <c r="K26" s="110">
        <f t="shared" si="6"/>
        <v>174</v>
      </c>
      <c r="L26" s="110">
        <f t="shared" si="6"/>
        <v>417</v>
      </c>
      <c r="M26" s="110">
        <f t="shared" si="6"/>
        <v>11</v>
      </c>
      <c r="N26" s="48"/>
      <c r="O26" s="111">
        <f t="shared" ref="O26:P26" si="7">SUM(O2:O25)</f>
        <v>11890</v>
      </c>
      <c r="P26" s="112">
        <f t="shared" si="7"/>
        <v>13820</v>
      </c>
      <c r="Q26" s="113">
        <f t="shared" si="0"/>
        <v>1930</v>
      </c>
      <c r="R26" s="98">
        <f t="shared" si="2"/>
        <v>0.16232127838519764</v>
      </c>
      <c r="S26" s="114"/>
      <c r="T26" s="115"/>
      <c r="U26" s="48"/>
      <c r="V26" s="48"/>
      <c r="W26" s="48"/>
      <c r="X26" s="48"/>
      <c r="Y26" s="48"/>
      <c r="Z26" s="48"/>
    </row>
    <row r="27" spans="1:26" ht="13.5" customHeight="1">
      <c r="A27" s="55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55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5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55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topLeftCell="A10" workbookViewId="0">
      <selection activeCell="M5" sqref="M5"/>
    </sheetView>
  </sheetViews>
  <sheetFormatPr baseColWidth="10" defaultColWidth="14.44140625" defaultRowHeight="15" customHeight="1"/>
  <cols>
    <col min="1" max="1" width="26" customWidth="1"/>
    <col min="2" max="7" width="11.5546875" customWidth="1"/>
    <col min="8" max="15" width="10.6640625" customWidth="1"/>
    <col min="16" max="16" width="30.109375" bestFit="1" customWidth="1"/>
    <col min="17" max="17" width="29.6640625" bestFit="1" customWidth="1"/>
    <col min="18" max="26" width="10.6640625" customWidth="1"/>
  </cols>
  <sheetData>
    <row r="1" spans="1:21" ht="14.25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ht="14.25" customHeight="1" thickBot="1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21" ht="14.25" customHeight="1" thickBot="1">
      <c r="A4" s="2"/>
      <c r="B4" s="3">
        <v>44202</v>
      </c>
      <c r="C4" s="3" t="s">
        <v>2</v>
      </c>
      <c r="D4" s="3">
        <v>44621</v>
      </c>
      <c r="E4" s="3">
        <v>44652</v>
      </c>
      <c r="F4" s="3">
        <v>44683</v>
      </c>
      <c r="G4" s="3">
        <v>44713</v>
      </c>
      <c r="H4" s="3">
        <v>44743</v>
      </c>
      <c r="I4" s="3">
        <v>44775</v>
      </c>
      <c r="J4" s="3">
        <v>44805</v>
      </c>
      <c r="K4" s="4">
        <v>44837</v>
      </c>
      <c r="L4" s="3">
        <v>44867</v>
      </c>
      <c r="M4" s="118">
        <v>44896</v>
      </c>
      <c r="P4" s="5" t="s">
        <v>3</v>
      </c>
      <c r="Q4" s="6" t="s">
        <v>4</v>
      </c>
      <c r="R4" s="5" t="s">
        <v>5</v>
      </c>
      <c r="S4" s="6" t="s">
        <v>6</v>
      </c>
      <c r="T4" s="5" t="s">
        <v>7</v>
      </c>
      <c r="U4" s="6" t="s">
        <v>8</v>
      </c>
    </row>
    <row r="5" spans="1:21" ht="14.25" customHeight="1" thickBot="1">
      <c r="A5" s="7" t="s">
        <v>9</v>
      </c>
      <c r="B5" s="8">
        <v>735</v>
      </c>
      <c r="C5" s="8">
        <v>728</v>
      </c>
      <c r="D5" s="8">
        <v>721</v>
      </c>
      <c r="E5" s="8">
        <v>725</v>
      </c>
      <c r="F5" s="8">
        <v>750</v>
      </c>
      <c r="G5" s="8">
        <v>737</v>
      </c>
      <c r="H5" s="8">
        <v>735</v>
      </c>
      <c r="I5" s="8">
        <v>759</v>
      </c>
      <c r="J5" s="8">
        <v>758</v>
      </c>
      <c r="K5" s="9">
        <v>774</v>
      </c>
      <c r="L5" s="8">
        <v>766</v>
      </c>
      <c r="M5" s="119">
        <v>774</v>
      </c>
      <c r="P5" s="11">
        <v>735</v>
      </c>
      <c r="Q5" s="12">
        <v>754</v>
      </c>
      <c r="R5" s="13">
        <f t="shared" ref="R5:R31" si="0">Q5-P5</f>
        <v>19</v>
      </c>
      <c r="S5" s="14">
        <f t="shared" ref="S5:S31" si="1">R5/P5</f>
        <v>2.5850340136054421E-2</v>
      </c>
      <c r="T5" s="15">
        <v>76328</v>
      </c>
      <c r="U5" s="16">
        <f t="shared" ref="U5:U30" si="2">SUM(P5/T5)</f>
        <v>9.6294937637564203E-3</v>
      </c>
    </row>
    <row r="6" spans="1:21" ht="14.25" customHeight="1" thickBot="1">
      <c r="A6" s="17" t="s">
        <v>10</v>
      </c>
      <c r="B6" s="18">
        <v>417</v>
      </c>
      <c r="C6" s="18">
        <v>415</v>
      </c>
      <c r="D6" s="18">
        <v>415</v>
      </c>
      <c r="E6" s="18">
        <v>409</v>
      </c>
      <c r="F6" s="19">
        <v>402</v>
      </c>
      <c r="G6" s="18">
        <v>404</v>
      </c>
      <c r="H6" s="19">
        <v>406</v>
      </c>
      <c r="I6" s="18">
        <v>408</v>
      </c>
      <c r="J6" s="18">
        <v>414</v>
      </c>
      <c r="K6" s="20">
        <v>406</v>
      </c>
      <c r="L6" s="18">
        <v>404</v>
      </c>
      <c r="M6" s="120">
        <v>401</v>
      </c>
      <c r="P6" s="22">
        <v>417</v>
      </c>
      <c r="Q6" s="23">
        <v>398</v>
      </c>
      <c r="R6" s="13">
        <f t="shared" si="0"/>
        <v>-19</v>
      </c>
      <c r="S6" s="14">
        <f t="shared" si="1"/>
        <v>-4.5563549160671464E-2</v>
      </c>
      <c r="T6" s="24">
        <v>43622</v>
      </c>
      <c r="U6" s="16">
        <f t="shared" si="2"/>
        <v>9.559396634725598E-3</v>
      </c>
    </row>
    <row r="7" spans="1:21" ht="14.25" customHeight="1" thickBot="1">
      <c r="A7" s="25" t="s">
        <v>11</v>
      </c>
      <c r="B7" s="26">
        <v>299</v>
      </c>
      <c r="C7" s="26">
        <v>299</v>
      </c>
      <c r="D7" s="26">
        <v>304</v>
      </c>
      <c r="E7" s="26">
        <v>294</v>
      </c>
      <c r="F7" s="27">
        <v>289</v>
      </c>
      <c r="G7" s="26">
        <v>287</v>
      </c>
      <c r="H7" s="27">
        <v>290</v>
      </c>
      <c r="I7" s="26">
        <v>285</v>
      </c>
      <c r="J7" s="26">
        <v>287</v>
      </c>
      <c r="K7" s="28">
        <v>287</v>
      </c>
      <c r="L7" s="26">
        <v>282</v>
      </c>
      <c r="M7" s="119">
        <v>284</v>
      </c>
      <c r="P7" s="22">
        <v>299</v>
      </c>
      <c r="Q7" s="23">
        <v>286</v>
      </c>
      <c r="R7" s="13">
        <f t="shared" si="0"/>
        <v>-13</v>
      </c>
      <c r="S7" s="30">
        <f t="shared" si="1"/>
        <v>-4.3478260869565216E-2</v>
      </c>
      <c r="T7" s="31">
        <v>46179</v>
      </c>
      <c r="U7" s="16">
        <f t="shared" si="2"/>
        <v>6.4748045648454922E-3</v>
      </c>
    </row>
    <row r="8" spans="1:21" ht="14.25" customHeight="1" thickBot="1">
      <c r="A8" s="17" t="s">
        <v>12</v>
      </c>
      <c r="B8" s="18">
        <v>247</v>
      </c>
      <c r="C8" s="18">
        <v>249</v>
      </c>
      <c r="D8" s="18">
        <v>250</v>
      </c>
      <c r="E8" s="18">
        <v>251</v>
      </c>
      <c r="F8" s="18">
        <v>248</v>
      </c>
      <c r="G8" s="18">
        <v>247</v>
      </c>
      <c r="H8" s="18">
        <v>247</v>
      </c>
      <c r="I8" s="18">
        <v>245</v>
      </c>
      <c r="J8" s="18">
        <v>245</v>
      </c>
      <c r="K8" s="20">
        <v>246</v>
      </c>
      <c r="L8" s="18">
        <v>244</v>
      </c>
      <c r="M8" s="120">
        <v>242</v>
      </c>
      <c r="P8" s="22">
        <v>247</v>
      </c>
      <c r="Q8" s="23">
        <v>242</v>
      </c>
      <c r="R8" s="13">
        <f t="shared" si="0"/>
        <v>-5</v>
      </c>
      <c r="S8" s="30">
        <f t="shared" si="1"/>
        <v>-2.0242914979757085E-2</v>
      </c>
      <c r="T8" s="31">
        <v>51217</v>
      </c>
      <c r="U8" s="16">
        <f t="shared" si="2"/>
        <v>4.8226174902864282E-3</v>
      </c>
    </row>
    <row r="9" spans="1:21" ht="14.25" customHeight="1" thickBot="1">
      <c r="A9" s="25" t="s">
        <v>13</v>
      </c>
      <c r="B9" s="26">
        <v>3603</v>
      </c>
      <c r="C9" s="26">
        <v>3572</v>
      </c>
      <c r="D9" s="26">
        <v>3626</v>
      </c>
      <c r="E9" s="26">
        <v>3596</v>
      </c>
      <c r="F9" s="26">
        <v>3575</v>
      </c>
      <c r="G9" s="26">
        <v>3566</v>
      </c>
      <c r="H9" s="26">
        <v>3560</v>
      </c>
      <c r="I9" s="26">
        <v>3576</v>
      </c>
      <c r="J9" s="26">
        <v>3566</v>
      </c>
      <c r="K9" s="28">
        <v>3603</v>
      </c>
      <c r="L9" s="26">
        <v>3620</v>
      </c>
      <c r="M9" s="119">
        <v>3591</v>
      </c>
      <c r="P9" s="22">
        <v>3603</v>
      </c>
      <c r="Q9" s="23">
        <v>3600</v>
      </c>
      <c r="R9" s="13">
        <f t="shared" si="0"/>
        <v>-3</v>
      </c>
      <c r="S9" s="30">
        <f t="shared" si="1"/>
        <v>-8.3263946711074107E-4</v>
      </c>
      <c r="T9" s="31">
        <v>334509</v>
      </c>
      <c r="U9" s="16">
        <f t="shared" si="2"/>
        <v>1.0771010645453485E-2</v>
      </c>
    </row>
    <row r="10" spans="1:21" ht="14.25" customHeight="1" thickBot="1">
      <c r="A10" s="17" t="s">
        <v>14</v>
      </c>
      <c r="B10" s="18">
        <v>3546</v>
      </c>
      <c r="C10" s="18">
        <v>3561</v>
      </c>
      <c r="D10" s="18">
        <v>3585</v>
      </c>
      <c r="E10" s="18">
        <v>3536</v>
      </c>
      <c r="F10" s="18">
        <v>3535</v>
      </c>
      <c r="G10" s="18">
        <v>3512</v>
      </c>
      <c r="H10" s="18">
        <v>3509</v>
      </c>
      <c r="I10" s="18">
        <v>3514</v>
      </c>
      <c r="J10" s="18">
        <v>3500</v>
      </c>
      <c r="K10" s="20">
        <v>3535</v>
      </c>
      <c r="L10" s="18">
        <v>3538</v>
      </c>
      <c r="M10" s="120">
        <v>3512</v>
      </c>
      <c r="P10" s="22">
        <v>3546</v>
      </c>
      <c r="Q10" s="23">
        <v>3524</v>
      </c>
      <c r="R10" s="13">
        <f t="shared" si="0"/>
        <v>-22</v>
      </c>
      <c r="S10" s="30">
        <f t="shared" si="1"/>
        <v>-6.2041737168640719E-3</v>
      </c>
      <c r="T10" s="31">
        <v>1175173</v>
      </c>
      <c r="U10" s="16">
        <f t="shared" si="2"/>
        <v>3.0174280722923348E-3</v>
      </c>
    </row>
    <row r="11" spans="1:21" ht="14.25" customHeight="1" thickBot="1">
      <c r="A11" s="25" t="s">
        <v>15</v>
      </c>
      <c r="B11" s="26">
        <v>1441</v>
      </c>
      <c r="C11" s="26">
        <v>1432</v>
      </c>
      <c r="D11" s="26">
        <v>1462</v>
      </c>
      <c r="E11" s="26">
        <v>1430</v>
      </c>
      <c r="F11" s="26">
        <v>1432</v>
      </c>
      <c r="G11" s="26">
        <v>1444</v>
      </c>
      <c r="H11" s="26">
        <v>1440</v>
      </c>
      <c r="I11" s="26">
        <v>1442</v>
      </c>
      <c r="J11" s="26">
        <v>1440</v>
      </c>
      <c r="K11" s="28">
        <v>1441</v>
      </c>
      <c r="L11" s="26">
        <v>1432</v>
      </c>
      <c r="M11" s="119">
        <v>1434</v>
      </c>
      <c r="P11" s="22">
        <v>1441</v>
      </c>
      <c r="Q11" s="23">
        <v>1429</v>
      </c>
      <c r="R11" s="13">
        <f t="shared" si="0"/>
        <v>-12</v>
      </c>
      <c r="S11" s="30">
        <f t="shared" si="1"/>
        <v>-8.3275503122831364E-3</v>
      </c>
      <c r="T11" s="31">
        <v>389856</v>
      </c>
      <c r="U11" s="16">
        <f t="shared" si="2"/>
        <v>3.6962365591397851E-3</v>
      </c>
    </row>
    <row r="12" spans="1:21" ht="14.25" customHeight="1" thickBot="1">
      <c r="A12" s="17" t="s">
        <v>16</v>
      </c>
      <c r="B12" s="18">
        <v>1737</v>
      </c>
      <c r="C12" s="18">
        <v>1737</v>
      </c>
      <c r="D12" s="18">
        <v>1769</v>
      </c>
      <c r="E12" s="18">
        <v>1750</v>
      </c>
      <c r="F12" s="18">
        <v>1741</v>
      </c>
      <c r="G12" s="18">
        <v>1737</v>
      </c>
      <c r="H12" s="18">
        <v>1737</v>
      </c>
      <c r="I12" s="18">
        <v>1750</v>
      </c>
      <c r="J12" s="18">
        <v>1763</v>
      </c>
      <c r="K12" s="20">
        <v>1789</v>
      </c>
      <c r="L12" s="18">
        <v>1793</v>
      </c>
      <c r="M12" s="120">
        <v>1783</v>
      </c>
      <c r="P12" s="22">
        <v>1737</v>
      </c>
      <c r="Q12" s="23">
        <v>1790</v>
      </c>
      <c r="R12" s="13">
        <f t="shared" si="0"/>
        <v>53</v>
      </c>
      <c r="S12" s="30">
        <f t="shared" si="1"/>
        <v>3.051237766263673E-2</v>
      </c>
      <c r="T12" s="31">
        <v>226832</v>
      </c>
      <c r="U12" s="16">
        <f t="shared" si="2"/>
        <v>7.657649714326021E-3</v>
      </c>
    </row>
    <row r="13" spans="1:21" ht="14.25" customHeight="1" thickBot="1">
      <c r="A13" s="25" t="s">
        <v>17</v>
      </c>
      <c r="B13" s="26">
        <v>786</v>
      </c>
      <c r="C13" s="26">
        <v>795</v>
      </c>
      <c r="D13" s="26">
        <v>796</v>
      </c>
      <c r="E13" s="26">
        <v>781</v>
      </c>
      <c r="F13" s="26">
        <v>780</v>
      </c>
      <c r="G13" s="26">
        <v>778</v>
      </c>
      <c r="H13" s="26">
        <v>780</v>
      </c>
      <c r="I13" s="26">
        <v>780</v>
      </c>
      <c r="J13" s="26">
        <v>770</v>
      </c>
      <c r="K13" s="28">
        <v>770</v>
      </c>
      <c r="L13" s="26">
        <v>771</v>
      </c>
      <c r="M13" s="119">
        <v>762</v>
      </c>
      <c r="P13" s="22">
        <v>786</v>
      </c>
      <c r="Q13" s="23">
        <v>771</v>
      </c>
      <c r="R13" s="13">
        <f t="shared" si="0"/>
        <v>-15</v>
      </c>
      <c r="S13" s="30">
        <f t="shared" si="1"/>
        <v>-1.9083969465648856E-2</v>
      </c>
      <c r="T13" s="31">
        <v>92411</v>
      </c>
      <c r="U13" s="16">
        <f t="shared" si="2"/>
        <v>8.5054809492376444E-3</v>
      </c>
    </row>
    <row r="14" spans="1:21" ht="14.25" customHeight="1" thickBot="1">
      <c r="A14" s="17" t="s">
        <v>18</v>
      </c>
      <c r="B14" s="18">
        <v>379</v>
      </c>
      <c r="C14" s="18">
        <v>381</v>
      </c>
      <c r="D14" s="18">
        <v>383</v>
      </c>
      <c r="E14" s="18">
        <v>373</v>
      </c>
      <c r="F14" s="18">
        <v>380</v>
      </c>
      <c r="G14" s="18">
        <v>380</v>
      </c>
      <c r="H14" s="18">
        <v>380</v>
      </c>
      <c r="I14" s="18">
        <v>383</v>
      </c>
      <c r="J14" s="18">
        <v>375</v>
      </c>
      <c r="K14" s="20">
        <v>374</v>
      </c>
      <c r="L14" s="18">
        <v>371</v>
      </c>
      <c r="M14" s="120">
        <v>375</v>
      </c>
      <c r="P14" s="22">
        <v>379</v>
      </c>
      <c r="Q14" s="23">
        <v>382</v>
      </c>
      <c r="R14" s="13">
        <f t="shared" si="0"/>
        <v>3</v>
      </c>
      <c r="S14" s="30">
        <f t="shared" si="1"/>
        <v>7.9155672823219003E-3</v>
      </c>
      <c r="T14" s="31">
        <v>96205</v>
      </c>
      <c r="U14" s="16">
        <f t="shared" si="2"/>
        <v>3.9395041837742319E-3</v>
      </c>
    </row>
    <row r="15" spans="1:21" ht="14.25" customHeight="1" thickBot="1">
      <c r="A15" s="25" t="s">
        <v>19</v>
      </c>
      <c r="B15" s="26">
        <v>1358</v>
      </c>
      <c r="C15" s="26">
        <v>1350</v>
      </c>
      <c r="D15" s="26">
        <v>1352</v>
      </c>
      <c r="E15" s="26">
        <v>1327</v>
      </c>
      <c r="F15" s="26">
        <v>1324</v>
      </c>
      <c r="G15" s="26">
        <v>1322</v>
      </c>
      <c r="H15" s="26">
        <v>1320</v>
      </c>
      <c r="I15" s="26">
        <v>1326</v>
      </c>
      <c r="J15" s="26">
        <v>1317</v>
      </c>
      <c r="K15" s="28">
        <v>1328</v>
      </c>
      <c r="L15" s="26">
        <v>1316</v>
      </c>
      <c r="M15" s="119">
        <v>1301</v>
      </c>
      <c r="P15" s="22">
        <v>1358</v>
      </c>
      <c r="Q15" s="23">
        <v>1295</v>
      </c>
      <c r="R15" s="13">
        <f t="shared" si="0"/>
        <v>-63</v>
      </c>
      <c r="S15" s="30">
        <f t="shared" si="1"/>
        <v>-4.6391752577319589E-2</v>
      </c>
      <c r="T15" s="31">
        <v>409688</v>
      </c>
      <c r="U15" s="16">
        <f t="shared" si="2"/>
        <v>3.314717541153268E-3</v>
      </c>
    </row>
    <row r="16" spans="1:21" ht="14.25" customHeight="1" thickBot="1">
      <c r="A16" s="17" t="s">
        <v>20</v>
      </c>
      <c r="B16" s="18">
        <v>520</v>
      </c>
      <c r="C16" s="18">
        <v>521</v>
      </c>
      <c r="D16" s="18">
        <v>531</v>
      </c>
      <c r="E16" s="18">
        <v>533</v>
      </c>
      <c r="F16" s="18">
        <v>529</v>
      </c>
      <c r="G16" s="18">
        <v>533</v>
      </c>
      <c r="H16" s="18">
        <v>533</v>
      </c>
      <c r="I16" s="18">
        <v>535</v>
      </c>
      <c r="J16" s="18">
        <v>536</v>
      </c>
      <c r="K16" s="20">
        <v>540</v>
      </c>
      <c r="L16" s="18">
        <v>545</v>
      </c>
      <c r="M16" s="120">
        <v>546</v>
      </c>
      <c r="P16" s="22">
        <v>520</v>
      </c>
      <c r="Q16" s="23">
        <v>540</v>
      </c>
      <c r="R16" s="13">
        <f t="shared" si="0"/>
        <v>20</v>
      </c>
      <c r="S16" s="30">
        <f t="shared" si="1"/>
        <v>3.8461538461538464E-2</v>
      </c>
      <c r="T16" s="31">
        <v>66805</v>
      </c>
      <c r="U16" s="16">
        <f t="shared" si="2"/>
        <v>7.7838485143327599E-3</v>
      </c>
    </row>
    <row r="17" spans="1:21" ht="14.25" customHeight="1" thickBot="1">
      <c r="A17" s="25" t="s">
        <v>21</v>
      </c>
      <c r="B17" s="26">
        <v>530</v>
      </c>
      <c r="C17" s="26">
        <v>528</v>
      </c>
      <c r="D17" s="26">
        <v>537</v>
      </c>
      <c r="E17" s="26">
        <v>536</v>
      </c>
      <c r="F17" s="26">
        <v>525</v>
      </c>
      <c r="G17" s="26">
        <v>517</v>
      </c>
      <c r="H17" s="26">
        <v>517</v>
      </c>
      <c r="I17" s="26">
        <v>519</v>
      </c>
      <c r="J17" s="26">
        <v>518</v>
      </c>
      <c r="K17" s="28">
        <v>523</v>
      </c>
      <c r="L17" s="26">
        <v>522</v>
      </c>
      <c r="M17" s="119">
        <v>527</v>
      </c>
      <c r="P17" s="22">
        <v>530</v>
      </c>
      <c r="Q17" s="23">
        <v>516</v>
      </c>
      <c r="R17" s="13">
        <f t="shared" si="0"/>
        <v>-14</v>
      </c>
      <c r="S17" s="30">
        <f t="shared" si="1"/>
        <v>-2.6415094339622643E-2</v>
      </c>
      <c r="T17" s="31">
        <v>90521</v>
      </c>
      <c r="U17" s="16">
        <f t="shared" si="2"/>
        <v>5.8549949735420513E-3</v>
      </c>
    </row>
    <row r="18" spans="1:21" ht="14.25" customHeight="1" thickBot="1">
      <c r="A18" s="17" t="s">
        <v>22</v>
      </c>
      <c r="B18" s="18">
        <v>456</v>
      </c>
      <c r="C18" s="18">
        <v>455</v>
      </c>
      <c r="D18" s="18">
        <v>462</v>
      </c>
      <c r="E18" s="18">
        <v>469</v>
      </c>
      <c r="F18" s="18">
        <v>464</v>
      </c>
      <c r="G18" s="18">
        <v>460</v>
      </c>
      <c r="H18" s="18">
        <v>462</v>
      </c>
      <c r="I18" s="18">
        <v>461</v>
      </c>
      <c r="J18" s="18">
        <v>462</v>
      </c>
      <c r="K18" s="20">
        <v>469</v>
      </c>
      <c r="L18" s="18">
        <v>477</v>
      </c>
      <c r="M18" s="120">
        <v>472</v>
      </c>
      <c r="P18" s="22">
        <v>456</v>
      </c>
      <c r="Q18" s="23">
        <v>468</v>
      </c>
      <c r="R18" s="13">
        <f t="shared" si="0"/>
        <v>12</v>
      </c>
      <c r="S18" s="30">
        <f t="shared" si="1"/>
        <v>2.6315789473684209E-2</v>
      </c>
      <c r="T18" s="31">
        <v>49763</v>
      </c>
      <c r="U18" s="16">
        <f t="shared" si="2"/>
        <v>9.1634346803850242E-3</v>
      </c>
    </row>
    <row r="19" spans="1:21" ht="14.25" customHeight="1" thickBot="1">
      <c r="A19" s="17" t="s">
        <v>23</v>
      </c>
      <c r="B19" s="18">
        <v>535</v>
      </c>
      <c r="C19" s="18">
        <v>536</v>
      </c>
      <c r="D19" s="18">
        <v>540</v>
      </c>
      <c r="E19" s="18">
        <v>535</v>
      </c>
      <c r="F19" s="18">
        <v>533</v>
      </c>
      <c r="G19" s="18">
        <v>533</v>
      </c>
      <c r="H19" s="18">
        <v>531</v>
      </c>
      <c r="I19" s="18">
        <v>536</v>
      </c>
      <c r="J19" s="18">
        <v>541</v>
      </c>
      <c r="K19" s="20">
        <v>539</v>
      </c>
      <c r="L19" s="18">
        <v>540</v>
      </c>
      <c r="M19" s="120">
        <v>534</v>
      </c>
      <c r="P19" s="22">
        <v>535</v>
      </c>
      <c r="Q19" s="23">
        <v>532</v>
      </c>
      <c r="R19" s="13">
        <f t="shared" si="0"/>
        <v>-3</v>
      </c>
      <c r="S19" s="30">
        <f t="shared" si="1"/>
        <v>-5.6074766355140183E-3</v>
      </c>
      <c r="T19" s="31">
        <v>136325</v>
      </c>
      <c r="U19" s="16">
        <f t="shared" si="2"/>
        <v>3.9244452594901892E-3</v>
      </c>
    </row>
    <row r="20" spans="1:21" ht="14.25" customHeight="1" thickBot="1">
      <c r="A20" s="25" t="s">
        <v>24</v>
      </c>
      <c r="B20" s="26">
        <v>779</v>
      </c>
      <c r="C20" s="26">
        <v>774</v>
      </c>
      <c r="D20" s="26">
        <v>787</v>
      </c>
      <c r="E20" s="26">
        <v>783</v>
      </c>
      <c r="F20" s="26">
        <v>794</v>
      </c>
      <c r="G20" s="26">
        <v>801</v>
      </c>
      <c r="H20" s="26">
        <v>801</v>
      </c>
      <c r="I20" s="26">
        <v>817</v>
      </c>
      <c r="J20" s="26">
        <v>812</v>
      </c>
      <c r="K20" s="28">
        <v>812</v>
      </c>
      <c r="L20" s="26">
        <v>806</v>
      </c>
      <c r="M20" s="119">
        <v>805</v>
      </c>
      <c r="P20" s="22">
        <v>779</v>
      </c>
      <c r="Q20" s="23">
        <v>815</v>
      </c>
      <c r="R20" s="13">
        <f t="shared" si="0"/>
        <v>36</v>
      </c>
      <c r="S20" s="30">
        <f t="shared" si="1"/>
        <v>4.6213093709884467E-2</v>
      </c>
      <c r="T20" s="31">
        <v>128004</v>
      </c>
      <c r="U20" s="16">
        <f t="shared" si="2"/>
        <v>6.085747320396238E-3</v>
      </c>
    </row>
    <row r="21" spans="1:21" ht="14.25" customHeight="1" thickBot="1">
      <c r="A21" s="25" t="s">
        <v>25</v>
      </c>
      <c r="B21" s="26">
        <v>835</v>
      </c>
      <c r="C21" s="26">
        <v>844</v>
      </c>
      <c r="D21" s="26">
        <v>858</v>
      </c>
      <c r="E21" s="26">
        <v>847</v>
      </c>
      <c r="F21" s="26">
        <v>840</v>
      </c>
      <c r="G21" s="26">
        <v>830</v>
      </c>
      <c r="H21" s="26">
        <v>833</v>
      </c>
      <c r="I21" s="26">
        <v>838</v>
      </c>
      <c r="J21" s="26">
        <v>830</v>
      </c>
      <c r="K21" s="28">
        <v>839</v>
      </c>
      <c r="L21" s="26">
        <v>836</v>
      </c>
      <c r="M21" s="119">
        <v>833</v>
      </c>
      <c r="P21" s="22">
        <v>835</v>
      </c>
      <c r="Q21" s="23">
        <v>830</v>
      </c>
      <c r="R21" s="13">
        <f t="shared" si="0"/>
        <v>-5</v>
      </c>
      <c r="S21" s="30">
        <f t="shared" si="1"/>
        <v>-5.9880239520958087E-3</v>
      </c>
      <c r="T21" s="31">
        <v>105810</v>
      </c>
      <c r="U21" s="16">
        <f t="shared" si="2"/>
        <v>7.8915036385974868E-3</v>
      </c>
    </row>
    <row r="22" spans="1:21" ht="14.25" customHeight="1" thickBot="1">
      <c r="A22" s="17" t="s">
        <v>26</v>
      </c>
      <c r="B22" s="18">
        <v>867</v>
      </c>
      <c r="C22" s="18">
        <v>854</v>
      </c>
      <c r="D22" s="18">
        <v>867</v>
      </c>
      <c r="E22" s="18">
        <v>860</v>
      </c>
      <c r="F22" s="18">
        <v>857</v>
      </c>
      <c r="G22" s="18">
        <v>855</v>
      </c>
      <c r="H22" s="18">
        <v>867</v>
      </c>
      <c r="I22" s="18">
        <v>867</v>
      </c>
      <c r="J22" s="18">
        <v>867</v>
      </c>
      <c r="K22" s="20">
        <v>887</v>
      </c>
      <c r="L22" s="18">
        <v>884</v>
      </c>
      <c r="M22" s="120">
        <v>881</v>
      </c>
      <c r="P22" s="22">
        <v>867</v>
      </c>
      <c r="Q22" s="23">
        <v>889</v>
      </c>
      <c r="R22" s="13">
        <f t="shared" si="0"/>
        <v>22</v>
      </c>
      <c r="S22" s="30">
        <f t="shared" si="1"/>
        <v>2.5374855824682813E-2</v>
      </c>
      <c r="T22" s="31">
        <v>100301</v>
      </c>
      <c r="U22" s="16">
        <f t="shared" si="2"/>
        <v>8.643981615337833E-3</v>
      </c>
    </row>
    <row r="23" spans="1:21" ht="14.25" customHeight="1" thickBot="1">
      <c r="A23" s="25" t="s">
        <v>27</v>
      </c>
      <c r="B23" s="26">
        <v>102</v>
      </c>
      <c r="C23" s="26">
        <v>102</v>
      </c>
      <c r="D23" s="26">
        <v>104</v>
      </c>
      <c r="E23" s="26">
        <v>102</v>
      </c>
      <c r="F23" s="26">
        <v>100</v>
      </c>
      <c r="G23" s="26">
        <v>98</v>
      </c>
      <c r="H23" s="26">
        <v>98</v>
      </c>
      <c r="I23" s="26">
        <v>100</v>
      </c>
      <c r="J23" s="26">
        <v>99</v>
      </c>
      <c r="K23" s="28">
        <v>99</v>
      </c>
      <c r="L23" s="26">
        <v>101</v>
      </c>
      <c r="M23" s="119">
        <v>97</v>
      </c>
      <c r="P23" s="22">
        <v>102</v>
      </c>
      <c r="Q23" s="23">
        <v>98</v>
      </c>
      <c r="R23" s="13">
        <f t="shared" si="0"/>
        <v>-4</v>
      </c>
      <c r="S23" s="30">
        <f t="shared" si="1"/>
        <v>-3.9215686274509803E-2</v>
      </c>
      <c r="T23" s="31">
        <v>14471</v>
      </c>
      <c r="U23" s="16">
        <f t="shared" si="2"/>
        <v>7.0485799184576052E-3</v>
      </c>
    </row>
    <row r="24" spans="1:21" ht="14.25" customHeight="1" thickBot="1">
      <c r="A24" s="17" t="s">
        <v>28</v>
      </c>
      <c r="B24" s="18">
        <v>1617</v>
      </c>
      <c r="C24" s="18">
        <v>1616</v>
      </c>
      <c r="D24" s="18">
        <v>1620</v>
      </c>
      <c r="E24" s="18">
        <v>1615</v>
      </c>
      <c r="F24" s="18">
        <v>1617</v>
      </c>
      <c r="G24" s="18">
        <v>1608</v>
      </c>
      <c r="H24" s="18">
        <v>1611</v>
      </c>
      <c r="I24" s="18">
        <v>1626</v>
      </c>
      <c r="J24" s="18">
        <v>1618</v>
      </c>
      <c r="K24" s="20">
        <v>1628</v>
      </c>
      <c r="L24" s="18">
        <v>1624</v>
      </c>
      <c r="M24" s="120">
        <v>1620</v>
      </c>
      <c r="P24" s="22">
        <v>1617</v>
      </c>
      <c r="Q24" s="23">
        <v>1614</v>
      </c>
      <c r="R24" s="13">
        <f t="shared" si="0"/>
        <v>-3</v>
      </c>
      <c r="S24" s="30">
        <f t="shared" si="1"/>
        <v>-1.8552875695732839E-3</v>
      </c>
      <c r="T24" s="31">
        <v>424558</v>
      </c>
      <c r="U24" s="16">
        <f t="shared" si="2"/>
        <v>3.808666895924703E-3</v>
      </c>
    </row>
    <row r="25" spans="1:21" ht="14.25" customHeight="1" thickBot="1">
      <c r="A25" s="25" t="s">
        <v>29</v>
      </c>
      <c r="B25" s="26">
        <v>619</v>
      </c>
      <c r="C25" s="26">
        <v>622</v>
      </c>
      <c r="D25" s="26">
        <v>636</v>
      </c>
      <c r="E25" s="26">
        <v>633</v>
      </c>
      <c r="F25" s="26">
        <v>631</v>
      </c>
      <c r="G25" s="26">
        <v>625</v>
      </c>
      <c r="H25" s="26">
        <v>626</v>
      </c>
      <c r="I25" s="26">
        <v>632</v>
      </c>
      <c r="J25" s="26">
        <v>621</v>
      </c>
      <c r="K25" s="28">
        <v>631</v>
      </c>
      <c r="L25" s="26">
        <v>632</v>
      </c>
      <c r="M25" s="119">
        <v>628</v>
      </c>
      <c r="P25" s="22">
        <v>619</v>
      </c>
      <c r="Q25" s="23">
        <v>632</v>
      </c>
      <c r="R25" s="13">
        <f t="shared" si="0"/>
        <v>13</v>
      </c>
      <c r="S25" s="30">
        <f t="shared" si="1"/>
        <v>2.10016155088853E-2</v>
      </c>
      <c r="T25" s="31">
        <v>112165</v>
      </c>
      <c r="U25" s="16">
        <f t="shared" si="2"/>
        <v>5.5186555520884409E-3</v>
      </c>
    </row>
    <row r="26" spans="1:21" ht="14.25" customHeight="1" thickBot="1">
      <c r="A26" s="17" t="s">
        <v>30</v>
      </c>
      <c r="B26" s="18">
        <v>521</v>
      </c>
      <c r="C26" s="18">
        <v>521</v>
      </c>
      <c r="D26" s="18">
        <v>530</v>
      </c>
      <c r="E26" s="18">
        <v>524</v>
      </c>
      <c r="F26" s="18">
        <v>518</v>
      </c>
      <c r="G26" s="18">
        <v>508</v>
      </c>
      <c r="H26" s="18">
        <v>513</v>
      </c>
      <c r="I26" s="18">
        <v>516</v>
      </c>
      <c r="J26" s="18">
        <v>522</v>
      </c>
      <c r="K26" s="20">
        <v>532</v>
      </c>
      <c r="L26" s="18">
        <v>529</v>
      </c>
      <c r="M26" s="120">
        <v>524</v>
      </c>
      <c r="P26" s="22">
        <v>521</v>
      </c>
      <c r="Q26" s="23">
        <v>522</v>
      </c>
      <c r="R26" s="13">
        <f t="shared" si="0"/>
        <v>1</v>
      </c>
      <c r="S26" s="30">
        <f t="shared" si="1"/>
        <v>1.9193857965451055E-3</v>
      </c>
      <c r="T26" s="31">
        <v>111428</v>
      </c>
      <c r="U26" s="16">
        <f t="shared" si="2"/>
        <v>4.6756650034102737E-3</v>
      </c>
    </row>
    <row r="27" spans="1:21" ht="14.25" customHeight="1" thickBot="1">
      <c r="A27" s="25" t="s">
        <v>31</v>
      </c>
      <c r="B27" s="26">
        <v>422</v>
      </c>
      <c r="C27" s="26">
        <v>425</v>
      </c>
      <c r="D27" s="26">
        <v>422</v>
      </c>
      <c r="E27" s="26">
        <v>420</v>
      </c>
      <c r="F27" s="26">
        <v>413</v>
      </c>
      <c r="G27" s="26">
        <v>410</v>
      </c>
      <c r="H27" s="26">
        <v>412</v>
      </c>
      <c r="I27" s="26">
        <v>410</v>
      </c>
      <c r="J27" s="26">
        <v>404</v>
      </c>
      <c r="K27" s="28">
        <v>413</v>
      </c>
      <c r="L27" s="26">
        <v>413</v>
      </c>
      <c r="M27" s="119">
        <v>412</v>
      </c>
      <c r="P27" s="22">
        <v>422</v>
      </c>
      <c r="Q27" s="23">
        <v>412</v>
      </c>
      <c r="R27" s="13">
        <f t="shared" si="0"/>
        <v>-10</v>
      </c>
      <c r="S27" s="30">
        <f t="shared" si="1"/>
        <v>-2.3696682464454975E-2</v>
      </c>
      <c r="T27" s="31">
        <v>51629</v>
      </c>
      <c r="U27" s="16">
        <f t="shared" si="2"/>
        <v>8.1737008270545627E-3</v>
      </c>
    </row>
    <row r="28" spans="1:21" ht="14.25" customHeight="1" thickBot="1">
      <c r="A28" s="17" t="s">
        <v>32</v>
      </c>
      <c r="B28" s="18">
        <v>685</v>
      </c>
      <c r="C28" s="18">
        <v>683</v>
      </c>
      <c r="D28" s="18">
        <v>689</v>
      </c>
      <c r="E28" s="18">
        <v>680</v>
      </c>
      <c r="F28" s="18">
        <v>673</v>
      </c>
      <c r="G28" s="18">
        <v>656</v>
      </c>
      <c r="H28" s="18">
        <v>654</v>
      </c>
      <c r="I28" s="18">
        <v>668</v>
      </c>
      <c r="J28" s="18">
        <v>670</v>
      </c>
      <c r="K28" s="20">
        <v>675</v>
      </c>
      <c r="L28" s="18">
        <v>679</v>
      </c>
      <c r="M28" s="120">
        <v>674</v>
      </c>
      <c r="P28" s="22">
        <v>685</v>
      </c>
      <c r="Q28" s="34">
        <v>676</v>
      </c>
      <c r="R28" s="35">
        <f t="shared" si="0"/>
        <v>-9</v>
      </c>
      <c r="S28" s="36">
        <f t="shared" si="1"/>
        <v>-1.3138686131386862E-2</v>
      </c>
      <c r="T28" s="31">
        <v>81284</v>
      </c>
      <c r="U28" s="16">
        <f t="shared" si="2"/>
        <v>8.4272427538014862E-3</v>
      </c>
    </row>
    <row r="29" spans="1:21" ht="14.25" customHeight="1" thickBot="1">
      <c r="A29" s="17" t="s">
        <v>33</v>
      </c>
      <c r="B29" s="18">
        <v>647</v>
      </c>
      <c r="C29" s="18">
        <v>642</v>
      </c>
      <c r="D29" s="18">
        <v>656</v>
      </c>
      <c r="E29" s="18">
        <v>645</v>
      </c>
      <c r="F29" s="18">
        <v>641</v>
      </c>
      <c r="G29" s="18">
        <v>635</v>
      </c>
      <c r="H29" s="18">
        <v>634</v>
      </c>
      <c r="I29" s="18">
        <v>637</v>
      </c>
      <c r="J29" s="18">
        <v>633</v>
      </c>
      <c r="K29" s="20">
        <v>648</v>
      </c>
      <c r="L29" s="18">
        <v>650</v>
      </c>
      <c r="M29" s="120">
        <v>655</v>
      </c>
      <c r="P29" s="22">
        <v>647</v>
      </c>
      <c r="Q29" s="23">
        <v>657</v>
      </c>
      <c r="R29" s="13">
        <f t="shared" si="0"/>
        <v>10</v>
      </c>
      <c r="S29" s="30">
        <f t="shared" si="1"/>
        <v>1.5455950540958269E-2</v>
      </c>
      <c r="T29" s="31">
        <v>102705</v>
      </c>
      <c r="U29" s="16">
        <f t="shared" si="2"/>
        <v>6.299595930091037E-3</v>
      </c>
    </row>
    <row r="30" spans="1:21" ht="14.25" customHeight="1" thickBot="1">
      <c r="A30" s="25" t="s">
        <v>34</v>
      </c>
      <c r="B30" s="26">
        <v>165</v>
      </c>
      <c r="C30" s="26">
        <v>163</v>
      </c>
      <c r="D30" s="26">
        <v>157</v>
      </c>
      <c r="E30" s="26">
        <v>157</v>
      </c>
      <c r="F30" s="26">
        <v>155</v>
      </c>
      <c r="G30" s="26">
        <v>150</v>
      </c>
      <c r="H30" s="26">
        <v>149</v>
      </c>
      <c r="I30" s="26">
        <v>150</v>
      </c>
      <c r="J30" s="26">
        <v>154</v>
      </c>
      <c r="K30" s="28">
        <v>152</v>
      </c>
      <c r="L30" s="26">
        <v>151</v>
      </c>
      <c r="M30" s="119">
        <v>149</v>
      </c>
      <c r="P30" s="22">
        <v>165</v>
      </c>
      <c r="Q30" s="23">
        <v>149</v>
      </c>
      <c r="R30" s="13">
        <f t="shared" si="0"/>
        <v>-16</v>
      </c>
      <c r="S30" s="30">
        <f t="shared" si="1"/>
        <v>-9.696969696969697E-2</v>
      </c>
      <c r="T30" s="31">
        <v>18299</v>
      </c>
      <c r="U30" s="16">
        <f t="shared" si="2"/>
        <v>9.016886168643096E-3</v>
      </c>
    </row>
    <row r="31" spans="1:21" ht="14.25" customHeight="1" thickBot="1">
      <c r="A31" s="37" t="s">
        <v>35</v>
      </c>
      <c r="B31" s="38">
        <f t="shared" ref="B31:M31" si="3">SUM(B5:B30)</f>
        <v>23848</v>
      </c>
      <c r="C31" s="38">
        <f t="shared" si="3"/>
        <v>23805</v>
      </c>
      <c r="D31" s="38">
        <f t="shared" si="3"/>
        <v>24059</v>
      </c>
      <c r="E31" s="38">
        <f t="shared" si="3"/>
        <v>23811</v>
      </c>
      <c r="F31" s="38">
        <f t="shared" si="3"/>
        <v>23746</v>
      </c>
      <c r="G31" s="38">
        <f t="shared" si="3"/>
        <v>23633</v>
      </c>
      <c r="H31" s="38">
        <f t="shared" si="3"/>
        <v>23645</v>
      </c>
      <c r="I31" s="38">
        <f t="shared" si="3"/>
        <v>23780</v>
      </c>
      <c r="J31" s="38">
        <f t="shared" si="3"/>
        <v>23722</v>
      </c>
      <c r="K31" s="38">
        <f t="shared" si="3"/>
        <v>23940</v>
      </c>
      <c r="L31" s="38">
        <f t="shared" si="3"/>
        <v>23926</v>
      </c>
      <c r="M31" s="38">
        <f t="shared" si="3"/>
        <v>23816</v>
      </c>
      <c r="P31" s="39">
        <f t="shared" ref="P31:Q31" si="4">SUM(P6:P30)</f>
        <v>23113</v>
      </c>
      <c r="Q31" s="40">
        <f t="shared" si="4"/>
        <v>23067</v>
      </c>
      <c r="R31" s="41">
        <f t="shared" si="0"/>
        <v>-46</v>
      </c>
      <c r="S31" s="42">
        <f t="shared" si="1"/>
        <v>-1.9902219530134558E-3</v>
      </c>
      <c r="T31" s="43"/>
      <c r="U31" s="40"/>
    </row>
    <row r="32" spans="1:21" ht="14.25" customHeight="1">
      <c r="A32" s="44" t="s">
        <v>36</v>
      </c>
      <c r="B32" s="45">
        <f>B31-'2021'!M31</f>
        <v>73</v>
      </c>
      <c r="C32" s="45">
        <f t="shared" ref="C32:M32" si="5">C31-B31</f>
        <v>-43</v>
      </c>
      <c r="D32" s="45">
        <f t="shared" si="5"/>
        <v>254</v>
      </c>
      <c r="E32" s="45">
        <f t="shared" si="5"/>
        <v>-248</v>
      </c>
      <c r="F32" s="45">
        <f t="shared" si="5"/>
        <v>-65</v>
      </c>
      <c r="G32" s="45">
        <f t="shared" si="5"/>
        <v>-113</v>
      </c>
      <c r="H32" s="45">
        <f t="shared" si="5"/>
        <v>12</v>
      </c>
      <c r="I32" s="45">
        <f t="shared" si="5"/>
        <v>135</v>
      </c>
      <c r="J32" s="45">
        <f t="shared" si="5"/>
        <v>-58</v>
      </c>
      <c r="K32" s="45">
        <f t="shared" si="5"/>
        <v>218</v>
      </c>
      <c r="L32" s="45">
        <f t="shared" si="5"/>
        <v>-14</v>
      </c>
      <c r="M32" s="45">
        <f t="shared" si="5"/>
        <v>-110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sqref="A1:M1"/>
    </sheetView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6.6640625" customWidth="1"/>
    <col min="4" max="4" width="7.33203125" customWidth="1"/>
    <col min="5" max="5" width="6" customWidth="1"/>
    <col min="6" max="7" width="6.5546875" customWidth="1"/>
    <col min="8" max="8" width="6" customWidth="1"/>
    <col min="9" max="9" width="7.33203125" customWidth="1"/>
    <col min="10" max="10" width="7.5546875" customWidth="1"/>
    <col min="11" max="11" width="6" customWidth="1"/>
    <col min="12" max="12" width="6.44140625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9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44200</v>
      </c>
      <c r="C4" s="3">
        <v>44229</v>
      </c>
      <c r="D4" s="3">
        <v>44256</v>
      </c>
      <c r="E4" s="3">
        <v>44288</v>
      </c>
      <c r="F4" s="3">
        <v>44319</v>
      </c>
      <c r="G4" s="3">
        <v>44348</v>
      </c>
      <c r="H4" s="3">
        <v>44379</v>
      </c>
      <c r="I4" s="3">
        <v>44411</v>
      </c>
      <c r="J4" s="3">
        <v>44441</v>
      </c>
      <c r="K4" s="3">
        <v>44473</v>
      </c>
      <c r="L4" s="3">
        <v>44502</v>
      </c>
      <c r="M4" s="3">
        <v>44531</v>
      </c>
      <c r="N4" s="50"/>
      <c r="O4" s="5" t="s">
        <v>37</v>
      </c>
      <c r="P4" s="6" t="s">
        <v>38</v>
      </c>
      <c r="Q4" s="5" t="s">
        <v>5</v>
      </c>
      <c r="R4" s="6" t="s">
        <v>6</v>
      </c>
      <c r="S4" s="5" t="s">
        <v>7</v>
      </c>
      <c r="T4" s="6" t="s">
        <v>39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723</v>
      </c>
      <c r="C5" s="8">
        <v>745</v>
      </c>
      <c r="D5" s="8">
        <v>725</v>
      </c>
      <c r="E5" s="8">
        <v>733</v>
      </c>
      <c r="F5" s="8">
        <v>738</v>
      </c>
      <c r="G5" s="8">
        <v>729</v>
      </c>
      <c r="H5" s="8">
        <v>742</v>
      </c>
      <c r="I5" s="8">
        <v>750</v>
      </c>
      <c r="J5" s="8">
        <v>756</v>
      </c>
      <c r="K5" s="8">
        <v>738</v>
      </c>
      <c r="L5" s="8">
        <v>733</v>
      </c>
      <c r="M5" s="10">
        <v>753</v>
      </c>
      <c r="N5" s="50"/>
      <c r="O5" s="51">
        <f t="shared" ref="O5:O30" si="0">B5</f>
        <v>723</v>
      </c>
      <c r="P5" s="11">
        <v>735</v>
      </c>
      <c r="Q5" s="13">
        <f t="shared" ref="Q5:Q31" si="1">P5-O5</f>
        <v>12</v>
      </c>
      <c r="R5" s="14">
        <f t="shared" ref="R5:R31" si="2">Q5/O5</f>
        <v>1.6597510373443983E-2</v>
      </c>
      <c r="S5" s="15">
        <v>76328</v>
      </c>
      <c r="T5" s="16">
        <f t="shared" ref="T5:T30" si="3">SUM(O5/S5)</f>
        <v>9.4722775390420292E-3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433</v>
      </c>
      <c r="C6" s="18">
        <v>424</v>
      </c>
      <c r="D6" s="18">
        <v>424</v>
      </c>
      <c r="E6" s="18">
        <v>429</v>
      </c>
      <c r="F6" s="19">
        <v>428</v>
      </c>
      <c r="G6" s="18">
        <v>428</v>
      </c>
      <c r="H6" s="19">
        <v>424</v>
      </c>
      <c r="I6" s="18">
        <v>425</v>
      </c>
      <c r="J6" s="18">
        <v>421</v>
      </c>
      <c r="K6" s="18">
        <v>420</v>
      </c>
      <c r="L6" s="18">
        <v>421</v>
      </c>
      <c r="M6" s="21">
        <v>417</v>
      </c>
      <c r="N6" s="52"/>
      <c r="O6" s="51">
        <f t="shared" si="0"/>
        <v>433</v>
      </c>
      <c r="P6" s="22">
        <v>417</v>
      </c>
      <c r="Q6" s="13">
        <f t="shared" si="1"/>
        <v>-16</v>
      </c>
      <c r="R6" s="14">
        <f t="shared" si="2"/>
        <v>-3.695150115473441E-2</v>
      </c>
      <c r="S6" s="24">
        <v>43622</v>
      </c>
      <c r="T6" s="16">
        <f t="shared" si="3"/>
        <v>9.9261840355783781E-3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302</v>
      </c>
      <c r="C7" s="26">
        <v>302</v>
      </c>
      <c r="D7" s="26">
        <v>303</v>
      </c>
      <c r="E7" s="26">
        <v>301</v>
      </c>
      <c r="F7" s="27">
        <v>300</v>
      </c>
      <c r="G7" s="26">
        <v>304</v>
      </c>
      <c r="H7" s="27">
        <v>305</v>
      </c>
      <c r="I7" s="26">
        <v>307</v>
      </c>
      <c r="J7" s="26">
        <v>306</v>
      </c>
      <c r="K7" s="26">
        <v>309</v>
      </c>
      <c r="L7" s="26">
        <v>306</v>
      </c>
      <c r="M7" s="29">
        <v>301</v>
      </c>
      <c r="N7" s="47"/>
      <c r="O7" s="53">
        <f t="shared" si="0"/>
        <v>302</v>
      </c>
      <c r="P7" s="22">
        <v>299</v>
      </c>
      <c r="Q7" s="13">
        <f t="shared" si="1"/>
        <v>-3</v>
      </c>
      <c r="R7" s="30">
        <f t="shared" si="2"/>
        <v>-9.9337748344370865E-3</v>
      </c>
      <c r="S7" s="31">
        <v>46179</v>
      </c>
      <c r="T7" s="16">
        <f t="shared" si="3"/>
        <v>6.5397691591416009E-3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238</v>
      </c>
      <c r="C8" s="18">
        <v>237</v>
      </c>
      <c r="D8" s="18">
        <v>240</v>
      </c>
      <c r="E8" s="18">
        <v>240</v>
      </c>
      <c r="F8" s="18">
        <v>243</v>
      </c>
      <c r="G8" s="18">
        <v>247</v>
      </c>
      <c r="H8" s="18">
        <v>254</v>
      </c>
      <c r="I8" s="18">
        <v>248</v>
      </c>
      <c r="J8" s="18">
        <v>246</v>
      </c>
      <c r="K8" s="18">
        <v>250</v>
      </c>
      <c r="L8" s="18">
        <v>248</v>
      </c>
      <c r="M8" s="32">
        <v>246</v>
      </c>
      <c r="N8" s="47"/>
      <c r="O8" s="53">
        <f t="shared" si="0"/>
        <v>238</v>
      </c>
      <c r="P8" s="22">
        <v>247</v>
      </c>
      <c r="Q8" s="13">
        <f t="shared" si="1"/>
        <v>9</v>
      </c>
      <c r="R8" s="30">
        <f t="shared" si="2"/>
        <v>3.7815126050420166E-2</v>
      </c>
      <c r="S8" s="31">
        <v>51217</v>
      </c>
      <c r="T8" s="16">
        <f t="shared" si="3"/>
        <v>4.6468945857820647E-3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3531</v>
      </c>
      <c r="C9" s="26">
        <v>3526</v>
      </c>
      <c r="D9" s="26">
        <v>3563</v>
      </c>
      <c r="E9" s="26">
        <v>3557</v>
      </c>
      <c r="F9" s="26">
        <v>3577</v>
      </c>
      <c r="G9" s="26">
        <v>3601</v>
      </c>
      <c r="H9" s="26">
        <v>3585</v>
      </c>
      <c r="I9" s="26">
        <v>3576</v>
      </c>
      <c r="J9" s="26">
        <v>3566</v>
      </c>
      <c r="K9" s="26">
        <v>3598</v>
      </c>
      <c r="L9" s="26">
        <v>3584</v>
      </c>
      <c r="M9" s="29">
        <v>3578</v>
      </c>
      <c r="N9" s="47"/>
      <c r="O9" s="53">
        <f t="shared" si="0"/>
        <v>3531</v>
      </c>
      <c r="P9" s="22">
        <v>3603</v>
      </c>
      <c r="Q9" s="13">
        <f t="shared" si="1"/>
        <v>72</v>
      </c>
      <c r="R9" s="30">
        <f t="shared" si="2"/>
        <v>2.0390824129141887E-2</v>
      </c>
      <c r="S9" s="31">
        <v>334509</v>
      </c>
      <c r="T9" s="16">
        <f t="shared" si="3"/>
        <v>1.0555769799915697E-2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3467</v>
      </c>
      <c r="C10" s="18">
        <v>3484</v>
      </c>
      <c r="D10" s="18">
        <v>3529</v>
      </c>
      <c r="E10" s="18">
        <v>3501</v>
      </c>
      <c r="F10" s="18">
        <v>3548</v>
      </c>
      <c r="G10" s="18">
        <v>3582</v>
      </c>
      <c r="H10" s="18">
        <v>3581</v>
      </c>
      <c r="I10" s="18">
        <v>3555</v>
      </c>
      <c r="J10" s="18">
        <v>3549</v>
      </c>
      <c r="K10" s="18">
        <v>3538</v>
      </c>
      <c r="L10" s="18">
        <v>3549</v>
      </c>
      <c r="M10" s="33">
        <v>3527</v>
      </c>
      <c r="N10" s="47"/>
      <c r="O10" s="53">
        <f t="shared" si="0"/>
        <v>3467</v>
      </c>
      <c r="P10" s="22">
        <v>3546</v>
      </c>
      <c r="Q10" s="13">
        <f t="shared" si="1"/>
        <v>79</v>
      </c>
      <c r="R10" s="30">
        <f t="shared" si="2"/>
        <v>2.2786270550908566E-2</v>
      </c>
      <c r="S10" s="31">
        <v>1175173</v>
      </c>
      <c r="T10" s="16">
        <f t="shared" si="3"/>
        <v>2.9502039274217498E-3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1440</v>
      </c>
      <c r="C11" s="26">
        <v>1451</v>
      </c>
      <c r="D11" s="26">
        <v>1468</v>
      </c>
      <c r="E11" s="26">
        <v>1467</v>
      </c>
      <c r="F11" s="26">
        <v>1480</v>
      </c>
      <c r="G11" s="26">
        <v>1484</v>
      </c>
      <c r="H11" s="26">
        <v>1469</v>
      </c>
      <c r="I11" s="26">
        <v>1467</v>
      </c>
      <c r="J11" s="26">
        <v>1456</v>
      </c>
      <c r="K11" s="26">
        <v>1454</v>
      </c>
      <c r="L11" s="26">
        <v>1447</v>
      </c>
      <c r="M11" s="29">
        <v>1439</v>
      </c>
      <c r="N11" s="47"/>
      <c r="O11" s="53">
        <f t="shared" si="0"/>
        <v>1440</v>
      </c>
      <c r="P11" s="22">
        <v>1441</v>
      </c>
      <c r="Q11" s="13">
        <f t="shared" si="1"/>
        <v>1</v>
      </c>
      <c r="R11" s="30">
        <f t="shared" si="2"/>
        <v>6.9444444444444447E-4</v>
      </c>
      <c r="S11" s="31">
        <v>389856</v>
      </c>
      <c r="T11" s="16">
        <f t="shared" si="3"/>
        <v>3.6936715094804235E-3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1694</v>
      </c>
      <c r="C12" s="18">
        <v>1759</v>
      </c>
      <c r="D12" s="18">
        <v>1771</v>
      </c>
      <c r="E12" s="18">
        <v>1774</v>
      </c>
      <c r="F12" s="18">
        <v>1776</v>
      </c>
      <c r="G12" s="18">
        <v>1733</v>
      </c>
      <c r="H12" s="18">
        <v>1734</v>
      </c>
      <c r="I12" s="18">
        <v>1732</v>
      </c>
      <c r="J12" s="18">
        <v>1716</v>
      </c>
      <c r="K12" s="18">
        <v>1754</v>
      </c>
      <c r="L12" s="18">
        <v>1767</v>
      </c>
      <c r="M12" s="33">
        <v>1735</v>
      </c>
      <c r="N12" s="47"/>
      <c r="O12" s="53">
        <f t="shared" si="0"/>
        <v>1694</v>
      </c>
      <c r="P12" s="22">
        <v>1737</v>
      </c>
      <c r="Q12" s="13">
        <f t="shared" si="1"/>
        <v>43</v>
      </c>
      <c r="R12" s="30">
        <f t="shared" si="2"/>
        <v>2.5383707201889021E-2</v>
      </c>
      <c r="S12" s="31">
        <v>226832</v>
      </c>
      <c r="T12" s="16">
        <f t="shared" si="3"/>
        <v>7.4680821048176624E-3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732</v>
      </c>
      <c r="C13" s="26">
        <v>733</v>
      </c>
      <c r="D13" s="26">
        <v>747</v>
      </c>
      <c r="E13" s="26">
        <v>746</v>
      </c>
      <c r="F13" s="26">
        <v>747</v>
      </c>
      <c r="G13" s="26">
        <v>801</v>
      </c>
      <c r="H13" s="26">
        <v>801</v>
      </c>
      <c r="I13" s="26">
        <v>796</v>
      </c>
      <c r="J13" s="26">
        <v>799</v>
      </c>
      <c r="K13" s="26">
        <v>808</v>
      </c>
      <c r="L13" s="26">
        <v>796</v>
      </c>
      <c r="M13" s="29">
        <v>786</v>
      </c>
      <c r="N13" s="47"/>
      <c r="O13" s="53">
        <f t="shared" si="0"/>
        <v>732</v>
      </c>
      <c r="P13" s="22">
        <v>786</v>
      </c>
      <c r="Q13" s="13">
        <f t="shared" si="1"/>
        <v>54</v>
      </c>
      <c r="R13" s="30">
        <f t="shared" si="2"/>
        <v>7.3770491803278687E-2</v>
      </c>
      <c r="S13" s="31">
        <v>92411</v>
      </c>
      <c r="T13" s="16">
        <f t="shared" si="3"/>
        <v>7.9211349298243718E-3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302</v>
      </c>
      <c r="C14" s="18">
        <v>301</v>
      </c>
      <c r="D14" s="18">
        <v>302</v>
      </c>
      <c r="E14" s="18">
        <v>299</v>
      </c>
      <c r="F14" s="18">
        <v>304</v>
      </c>
      <c r="G14" s="18">
        <v>305</v>
      </c>
      <c r="H14" s="18">
        <v>303</v>
      </c>
      <c r="I14" s="18">
        <v>302</v>
      </c>
      <c r="J14" s="18">
        <v>302</v>
      </c>
      <c r="K14" s="18">
        <v>374</v>
      </c>
      <c r="L14" s="18">
        <v>375</v>
      </c>
      <c r="M14" s="33">
        <v>375</v>
      </c>
      <c r="N14" s="47"/>
      <c r="O14" s="53">
        <f t="shared" si="0"/>
        <v>302</v>
      </c>
      <c r="P14" s="22">
        <v>379</v>
      </c>
      <c r="Q14" s="13">
        <f t="shared" si="1"/>
        <v>77</v>
      </c>
      <c r="R14" s="30">
        <f t="shared" si="2"/>
        <v>0.25496688741721857</v>
      </c>
      <c r="S14" s="31">
        <v>96205</v>
      </c>
      <c r="T14" s="16">
        <f t="shared" si="3"/>
        <v>3.1391299828491242E-3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1360</v>
      </c>
      <c r="C15" s="26">
        <v>1361</v>
      </c>
      <c r="D15" s="26">
        <v>1366</v>
      </c>
      <c r="E15" s="26">
        <v>1350</v>
      </c>
      <c r="F15" s="26">
        <v>1353</v>
      </c>
      <c r="G15" s="26">
        <v>1359</v>
      </c>
      <c r="H15" s="26">
        <v>1363</v>
      </c>
      <c r="I15" s="26">
        <v>1369</v>
      </c>
      <c r="J15" s="26">
        <v>1359</v>
      </c>
      <c r="K15" s="26">
        <v>1365</v>
      </c>
      <c r="L15" s="26">
        <v>1366</v>
      </c>
      <c r="M15" s="29">
        <v>1344</v>
      </c>
      <c r="N15" s="47"/>
      <c r="O15" s="53">
        <f t="shared" si="0"/>
        <v>1360</v>
      </c>
      <c r="P15" s="22">
        <v>1358</v>
      </c>
      <c r="Q15" s="13">
        <f t="shared" si="1"/>
        <v>-2</v>
      </c>
      <c r="R15" s="30">
        <f t="shared" si="2"/>
        <v>-1.4705882352941176E-3</v>
      </c>
      <c r="S15" s="31">
        <v>409688</v>
      </c>
      <c r="T15" s="16">
        <f t="shared" si="3"/>
        <v>3.3195993048368514E-3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527</v>
      </c>
      <c r="C16" s="18">
        <v>528</v>
      </c>
      <c r="D16" s="18">
        <v>540</v>
      </c>
      <c r="E16" s="18">
        <v>544</v>
      </c>
      <c r="F16" s="18">
        <v>539</v>
      </c>
      <c r="G16" s="18">
        <v>535</v>
      </c>
      <c r="H16" s="18">
        <v>532</v>
      </c>
      <c r="I16" s="18">
        <v>526</v>
      </c>
      <c r="J16" s="18">
        <v>529</v>
      </c>
      <c r="K16" s="18">
        <v>534</v>
      </c>
      <c r="L16" s="18">
        <v>529</v>
      </c>
      <c r="M16" s="33">
        <v>519</v>
      </c>
      <c r="N16" s="47"/>
      <c r="O16" s="53">
        <f t="shared" si="0"/>
        <v>527</v>
      </c>
      <c r="P16" s="22">
        <v>520</v>
      </c>
      <c r="Q16" s="13">
        <f t="shared" si="1"/>
        <v>-7</v>
      </c>
      <c r="R16" s="30">
        <f t="shared" si="2"/>
        <v>-1.3282732447817837E-2</v>
      </c>
      <c r="S16" s="31">
        <v>66805</v>
      </c>
      <c r="T16" s="16">
        <f t="shared" si="3"/>
        <v>7.8886310904872393E-3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524</v>
      </c>
      <c r="C17" s="26">
        <v>517</v>
      </c>
      <c r="D17" s="26">
        <v>521</v>
      </c>
      <c r="E17" s="26">
        <v>524</v>
      </c>
      <c r="F17" s="26">
        <v>534</v>
      </c>
      <c r="G17" s="26">
        <v>543</v>
      </c>
      <c r="H17" s="26">
        <v>541</v>
      </c>
      <c r="I17" s="26">
        <v>540</v>
      </c>
      <c r="J17" s="26">
        <v>542</v>
      </c>
      <c r="K17" s="26">
        <v>546</v>
      </c>
      <c r="L17" s="26">
        <v>538</v>
      </c>
      <c r="M17" s="29">
        <v>528</v>
      </c>
      <c r="N17" s="47"/>
      <c r="O17" s="53">
        <f t="shared" si="0"/>
        <v>524</v>
      </c>
      <c r="P17" s="22">
        <v>530</v>
      </c>
      <c r="Q17" s="13">
        <f t="shared" si="1"/>
        <v>6</v>
      </c>
      <c r="R17" s="30">
        <f t="shared" si="2"/>
        <v>1.1450381679389313E-2</v>
      </c>
      <c r="S17" s="31">
        <v>90521</v>
      </c>
      <c r="T17" s="16">
        <f t="shared" si="3"/>
        <v>5.7887120115774236E-3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468</v>
      </c>
      <c r="C18" s="18">
        <v>467</v>
      </c>
      <c r="D18" s="18">
        <v>470</v>
      </c>
      <c r="E18" s="18">
        <v>462</v>
      </c>
      <c r="F18" s="18">
        <v>464</v>
      </c>
      <c r="G18" s="18">
        <v>466</v>
      </c>
      <c r="H18" s="18">
        <v>467</v>
      </c>
      <c r="I18" s="18">
        <v>464</v>
      </c>
      <c r="J18" s="18">
        <v>462</v>
      </c>
      <c r="K18" s="18">
        <v>463</v>
      </c>
      <c r="L18" s="18">
        <v>463</v>
      </c>
      <c r="M18" s="33">
        <v>456</v>
      </c>
      <c r="N18" s="47"/>
      <c r="O18" s="53">
        <f t="shared" si="0"/>
        <v>468</v>
      </c>
      <c r="P18" s="22">
        <v>456</v>
      </c>
      <c r="Q18" s="13">
        <f t="shared" si="1"/>
        <v>-12</v>
      </c>
      <c r="R18" s="30">
        <f t="shared" si="2"/>
        <v>-2.564102564102564E-2</v>
      </c>
      <c r="S18" s="31">
        <v>49763</v>
      </c>
      <c r="T18" s="16">
        <f t="shared" si="3"/>
        <v>9.4045776982898937E-3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503</v>
      </c>
      <c r="C19" s="18">
        <v>506</v>
      </c>
      <c r="D19" s="18">
        <v>514</v>
      </c>
      <c r="E19" s="18">
        <v>512</v>
      </c>
      <c r="F19" s="18">
        <v>526</v>
      </c>
      <c r="G19" s="18">
        <v>533</v>
      </c>
      <c r="H19" s="18">
        <v>532</v>
      </c>
      <c r="I19" s="18">
        <v>528</v>
      </c>
      <c r="J19" s="18">
        <v>525</v>
      </c>
      <c r="K19" s="18">
        <v>533</v>
      </c>
      <c r="L19" s="18">
        <v>534</v>
      </c>
      <c r="M19" s="33">
        <v>532</v>
      </c>
      <c r="N19" s="47"/>
      <c r="O19" s="53">
        <f t="shared" si="0"/>
        <v>503</v>
      </c>
      <c r="P19" s="22">
        <v>535</v>
      </c>
      <c r="Q19" s="13">
        <f t="shared" si="1"/>
        <v>32</v>
      </c>
      <c r="R19" s="30">
        <f t="shared" si="2"/>
        <v>6.3618290258449298E-2</v>
      </c>
      <c r="S19" s="31">
        <v>136325</v>
      </c>
      <c r="T19" s="16">
        <f t="shared" si="3"/>
        <v>3.6897120850907755E-3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766</v>
      </c>
      <c r="C20" s="26">
        <v>761</v>
      </c>
      <c r="D20" s="26">
        <v>769</v>
      </c>
      <c r="E20" s="26">
        <v>770</v>
      </c>
      <c r="F20" s="26">
        <v>777</v>
      </c>
      <c r="G20" s="26">
        <v>784</v>
      </c>
      <c r="H20" s="26">
        <v>774</v>
      </c>
      <c r="I20" s="26">
        <v>769</v>
      </c>
      <c r="J20" s="26">
        <v>771</v>
      </c>
      <c r="K20" s="26">
        <v>775</v>
      </c>
      <c r="L20" s="26">
        <v>779</v>
      </c>
      <c r="M20" s="29">
        <v>775</v>
      </c>
      <c r="N20" s="47"/>
      <c r="O20" s="53">
        <f t="shared" si="0"/>
        <v>766</v>
      </c>
      <c r="P20" s="22">
        <v>779</v>
      </c>
      <c r="Q20" s="13">
        <f t="shared" si="1"/>
        <v>13</v>
      </c>
      <c r="R20" s="30">
        <f t="shared" si="2"/>
        <v>1.6971279373368148E-2</v>
      </c>
      <c r="S20" s="31">
        <v>128004</v>
      </c>
      <c r="T20" s="16">
        <f t="shared" si="3"/>
        <v>5.9841879941251834E-3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804</v>
      </c>
      <c r="C21" s="26">
        <v>831</v>
      </c>
      <c r="D21" s="26">
        <v>838</v>
      </c>
      <c r="E21" s="26">
        <v>841</v>
      </c>
      <c r="F21" s="26">
        <v>844</v>
      </c>
      <c r="G21" s="26">
        <v>844</v>
      </c>
      <c r="H21" s="26">
        <v>839</v>
      </c>
      <c r="I21" s="26">
        <v>836</v>
      </c>
      <c r="J21" s="26">
        <v>833</v>
      </c>
      <c r="K21" s="26">
        <v>844</v>
      </c>
      <c r="L21" s="26">
        <v>838</v>
      </c>
      <c r="M21" s="29">
        <v>834</v>
      </c>
      <c r="N21" s="47"/>
      <c r="O21" s="53">
        <f t="shared" si="0"/>
        <v>804</v>
      </c>
      <c r="P21" s="22">
        <v>835</v>
      </c>
      <c r="Q21" s="13">
        <f t="shared" si="1"/>
        <v>31</v>
      </c>
      <c r="R21" s="30">
        <f t="shared" si="2"/>
        <v>3.8557213930348257E-2</v>
      </c>
      <c r="S21" s="31">
        <v>105810</v>
      </c>
      <c r="T21" s="16">
        <f t="shared" si="3"/>
        <v>7.5985256592004538E-3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862</v>
      </c>
      <c r="C22" s="18">
        <v>876</v>
      </c>
      <c r="D22" s="18">
        <v>874</v>
      </c>
      <c r="E22" s="18">
        <v>877</v>
      </c>
      <c r="F22" s="18">
        <v>886</v>
      </c>
      <c r="G22" s="18">
        <v>895</v>
      </c>
      <c r="H22" s="18">
        <v>884</v>
      </c>
      <c r="I22" s="18">
        <v>874</v>
      </c>
      <c r="J22" s="18">
        <v>872</v>
      </c>
      <c r="K22" s="18">
        <v>879</v>
      </c>
      <c r="L22" s="18">
        <v>877</v>
      </c>
      <c r="M22" s="33">
        <v>872</v>
      </c>
      <c r="N22" s="47"/>
      <c r="O22" s="53">
        <f t="shared" si="0"/>
        <v>862</v>
      </c>
      <c r="P22" s="22">
        <v>867</v>
      </c>
      <c r="Q22" s="13">
        <f t="shared" si="1"/>
        <v>5</v>
      </c>
      <c r="R22" s="30">
        <f t="shared" si="2"/>
        <v>5.8004640371229696E-3</v>
      </c>
      <c r="S22" s="31">
        <v>100301</v>
      </c>
      <c r="T22" s="16">
        <f t="shared" si="3"/>
        <v>8.5941316636922865E-3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93</v>
      </c>
      <c r="C23" s="26">
        <v>92</v>
      </c>
      <c r="D23" s="26">
        <v>93</v>
      </c>
      <c r="E23" s="26">
        <v>96</v>
      </c>
      <c r="F23" s="26">
        <v>100</v>
      </c>
      <c r="G23" s="26">
        <v>101</v>
      </c>
      <c r="H23" s="26">
        <v>101</v>
      </c>
      <c r="I23" s="26">
        <v>98</v>
      </c>
      <c r="J23" s="26">
        <v>97</v>
      </c>
      <c r="K23" s="26">
        <v>98</v>
      </c>
      <c r="L23" s="26">
        <v>99</v>
      </c>
      <c r="M23" s="29">
        <v>101</v>
      </c>
      <c r="N23" s="47"/>
      <c r="O23" s="53">
        <f t="shared" si="0"/>
        <v>93</v>
      </c>
      <c r="P23" s="22">
        <v>102</v>
      </c>
      <c r="Q23" s="13">
        <f t="shared" si="1"/>
        <v>9</v>
      </c>
      <c r="R23" s="30">
        <f t="shared" si="2"/>
        <v>9.6774193548387094E-2</v>
      </c>
      <c r="S23" s="31">
        <v>14471</v>
      </c>
      <c r="T23" s="16">
        <f t="shared" si="3"/>
        <v>6.4266463962407575E-3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1725</v>
      </c>
      <c r="C24" s="18">
        <v>1632</v>
      </c>
      <c r="D24" s="18">
        <v>1642</v>
      </c>
      <c r="E24" s="18">
        <v>1633</v>
      </c>
      <c r="F24" s="18">
        <v>1643</v>
      </c>
      <c r="G24" s="18">
        <v>1667</v>
      </c>
      <c r="H24" s="18">
        <v>1645</v>
      </c>
      <c r="I24" s="18">
        <v>1636</v>
      </c>
      <c r="J24" s="18">
        <v>1629</v>
      </c>
      <c r="K24" s="18">
        <v>1635</v>
      </c>
      <c r="L24" s="18">
        <v>1627</v>
      </c>
      <c r="M24" s="33">
        <v>1618</v>
      </c>
      <c r="N24" s="47"/>
      <c r="O24" s="53">
        <f t="shared" si="0"/>
        <v>1725</v>
      </c>
      <c r="P24" s="22">
        <v>1617</v>
      </c>
      <c r="Q24" s="13">
        <f t="shared" si="1"/>
        <v>-108</v>
      </c>
      <c r="R24" s="30">
        <f t="shared" si="2"/>
        <v>-6.2608695652173918E-2</v>
      </c>
      <c r="S24" s="31">
        <v>424558</v>
      </c>
      <c r="T24" s="16">
        <f t="shared" si="3"/>
        <v>4.0630491004762601E-3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595</v>
      </c>
      <c r="C25" s="26">
        <v>606</v>
      </c>
      <c r="D25" s="26">
        <v>613</v>
      </c>
      <c r="E25" s="26">
        <v>611</v>
      </c>
      <c r="F25" s="26">
        <v>613</v>
      </c>
      <c r="G25" s="26">
        <v>617</v>
      </c>
      <c r="H25" s="26">
        <v>618</v>
      </c>
      <c r="I25" s="26">
        <v>624</v>
      </c>
      <c r="J25" s="26">
        <v>628</v>
      </c>
      <c r="K25" s="26">
        <v>622</v>
      </c>
      <c r="L25" s="26">
        <v>620</v>
      </c>
      <c r="M25" s="29">
        <v>614</v>
      </c>
      <c r="N25" s="47"/>
      <c r="O25" s="53">
        <f t="shared" si="0"/>
        <v>595</v>
      </c>
      <c r="P25" s="22">
        <v>619</v>
      </c>
      <c r="Q25" s="13">
        <f t="shared" si="1"/>
        <v>24</v>
      </c>
      <c r="R25" s="30">
        <f t="shared" si="2"/>
        <v>4.0336134453781515E-2</v>
      </c>
      <c r="S25" s="31">
        <v>112165</v>
      </c>
      <c r="T25" s="16">
        <f t="shared" si="3"/>
        <v>5.3046850621851736E-3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542</v>
      </c>
      <c r="C26" s="18">
        <v>536</v>
      </c>
      <c r="D26" s="18">
        <v>534</v>
      </c>
      <c r="E26" s="18">
        <v>537</v>
      </c>
      <c r="F26" s="18">
        <v>551</v>
      </c>
      <c r="G26" s="18">
        <v>560</v>
      </c>
      <c r="H26" s="18">
        <v>553</v>
      </c>
      <c r="I26" s="18">
        <v>531</v>
      </c>
      <c r="J26" s="18">
        <v>532</v>
      </c>
      <c r="K26" s="18">
        <v>529</v>
      </c>
      <c r="L26" s="18">
        <v>526</v>
      </c>
      <c r="M26" s="33">
        <v>517</v>
      </c>
      <c r="N26" s="47"/>
      <c r="O26" s="53">
        <f t="shared" si="0"/>
        <v>542</v>
      </c>
      <c r="P26" s="22">
        <v>521</v>
      </c>
      <c r="Q26" s="13">
        <f t="shared" si="1"/>
        <v>-21</v>
      </c>
      <c r="R26" s="30">
        <f t="shared" si="2"/>
        <v>-3.8745387453874541E-2</v>
      </c>
      <c r="S26" s="31">
        <v>111428</v>
      </c>
      <c r="T26" s="16">
        <f t="shared" si="3"/>
        <v>4.8641275083461969E-3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428</v>
      </c>
      <c r="C27" s="26">
        <v>425</v>
      </c>
      <c r="D27" s="26">
        <v>425</v>
      </c>
      <c r="E27" s="26">
        <v>423</v>
      </c>
      <c r="F27" s="26">
        <v>424</v>
      </c>
      <c r="G27" s="26">
        <v>414</v>
      </c>
      <c r="H27" s="26">
        <v>410</v>
      </c>
      <c r="I27" s="26">
        <v>416</v>
      </c>
      <c r="J27" s="26">
        <v>421</v>
      </c>
      <c r="K27" s="26">
        <v>421</v>
      </c>
      <c r="L27" s="26">
        <v>421</v>
      </c>
      <c r="M27" s="29">
        <v>423</v>
      </c>
      <c r="N27" s="47"/>
      <c r="O27" s="53">
        <f t="shared" si="0"/>
        <v>428</v>
      </c>
      <c r="P27" s="22">
        <v>422</v>
      </c>
      <c r="Q27" s="13">
        <f t="shared" si="1"/>
        <v>-6</v>
      </c>
      <c r="R27" s="30">
        <f t="shared" si="2"/>
        <v>-1.4018691588785047E-2</v>
      </c>
      <c r="S27" s="31">
        <v>51629</v>
      </c>
      <c r="T27" s="16">
        <f t="shared" si="3"/>
        <v>8.2899145828894613E-3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683</v>
      </c>
      <c r="C28" s="18">
        <v>685</v>
      </c>
      <c r="D28" s="18">
        <v>691</v>
      </c>
      <c r="E28" s="18">
        <v>679</v>
      </c>
      <c r="F28" s="18">
        <v>690</v>
      </c>
      <c r="G28" s="18">
        <v>704</v>
      </c>
      <c r="H28" s="18">
        <v>705</v>
      </c>
      <c r="I28" s="18">
        <v>701</v>
      </c>
      <c r="J28" s="18">
        <v>694</v>
      </c>
      <c r="K28" s="18">
        <v>688</v>
      </c>
      <c r="L28" s="18">
        <v>685</v>
      </c>
      <c r="M28" s="33">
        <v>679</v>
      </c>
      <c r="N28" s="47"/>
      <c r="O28" s="53">
        <f t="shared" si="0"/>
        <v>683</v>
      </c>
      <c r="P28" s="22">
        <v>685</v>
      </c>
      <c r="Q28" s="35">
        <f t="shared" si="1"/>
        <v>2</v>
      </c>
      <c r="R28" s="36">
        <f t="shared" si="2"/>
        <v>2.9282576866764276E-3</v>
      </c>
      <c r="S28" s="31">
        <v>81284</v>
      </c>
      <c r="T28" s="16">
        <f t="shared" si="3"/>
        <v>8.4026376654692189E-3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650</v>
      </c>
      <c r="C29" s="18">
        <v>654</v>
      </c>
      <c r="D29" s="18">
        <v>648</v>
      </c>
      <c r="E29" s="18">
        <v>651</v>
      </c>
      <c r="F29" s="18">
        <v>653</v>
      </c>
      <c r="G29" s="18">
        <v>663</v>
      </c>
      <c r="H29" s="18">
        <v>657</v>
      </c>
      <c r="I29" s="18">
        <v>643</v>
      </c>
      <c r="J29" s="18">
        <v>643</v>
      </c>
      <c r="K29" s="18">
        <v>653</v>
      </c>
      <c r="L29" s="18">
        <v>648</v>
      </c>
      <c r="M29" s="33">
        <v>640</v>
      </c>
      <c r="N29" s="47"/>
      <c r="O29" s="53">
        <f t="shared" si="0"/>
        <v>650</v>
      </c>
      <c r="P29" s="22">
        <v>647</v>
      </c>
      <c r="Q29" s="13">
        <f t="shared" si="1"/>
        <v>-3</v>
      </c>
      <c r="R29" s="30">
        <f t="shared" si="2"/>
        <v>-4.6153846153846158E-3</v>
      </c>
      <c r="S29" s="31">
        <v>102705</v>
      </c>
      <c r="T29" s="16">
        <f t="shared" si="3"/>
        <v>6.3288058030280901E-3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160</v>
      </c>
      <c r="C30" s="26">
        <v>162</v>
      </c>
      <c r="D30" s="26">
        <v>163</v>
      </c>
      <c r="E30" s="26">
        <v>164</v>
      </c>
      <c r="F30" s="26">
        <v>169</v>
      </c>
      <c r="G30" s="26">
        <v>167</v>
      </c>
      <c r="H30" s="26">
        <v>168</v>
      </c>
      <c r="I30" s="26">
        <v>170</v>
      </c>
      <c r="J30" s="26">
        <v>169</v>
      </c>
      <c r="K30" s="26">
        <v>169</v>
      </c>
      <c r="L30" s="26">
        <v>166</v>
      </c>
      <c r="M30" s="29">
        <v>166</v>
      </c>
      <c r="N30" s="47"/>
      <c r="O30" s="53">
        <f t="shared" si="0"/>
        <v>160</v>
      </c>
      <c r="P30" s="22">
        <v>165</v>
      </c>
      <c r="Q30" s="13">
        <f t="shared" si="1"/>
        <v>5</v>
      </c>
      <c r="R30" s="30">
        <f t="shared" si="2"/>
        <v>3.125E-2</v>
      </c>
      <c r="S30" s="31">
        <v>18299</v>
      </c>
      <c r="T30" s="16">
        <f t="shared" si="3"/>
        <v>8.7436471938357289E-3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23552</v>
      </c>
      <c r="C31" s="38">
        <f t="shared" si="4"/>
        <v>23601</v>
      </c>
      <c r="D31" s="38">
        <f t="shared" si="4"/>
        <v>23773</v>
      </c>
      <c r="E31" s="38">
        <f t="shared" si="4"/>
        <v>23721</v>
      </c>
      <c r="F31" s="38">
        <f t="shared" si="4"/>
        <v>23907</v>
      </c>
      <c r="G31" s="38">
        <f t="shared" si="4"/>
        <v>24066</v>
      </c>
      <c r="H31" s="38">
        <f t="shared" si="4"/>
        <v>23987</v>
      </c>
      <c r="I31" s="38">
        <f t="shared" si="4"/>
        <v>23883</v>
      </c>
      <c r="J31" s="38">
        <f t="shared" si="4"/>
        <v>23823</v>
      </c>
      <c r="K31" s="38">
        <f t="shared" si="4"/>
        <v>23997</v>
      </c>
      <c r="L31" s="38">
        <f t="shared" si="4"/>
        <v>23942</v>
      </c>
      <c r="M31" s="38">
        <f t="shared" si="4"/>
        <v>23775</v>
      </c>
      <c r="N31" s="54"/>
      <c r="O31" s="39">
        <f t="shared" ref="O31:P31" si="5">SUM(O6:O30)</f>
        <v>22829</v>
      </c>
      <c r="P31" s="40">
        <f t="shared" si="5"/>
        <v>23113</v>
      </c>
      <c r="Q31" s="41">
        <f t="shared" si="1"/>
        <v>284</v>
      </c>
      <c r="R31" s="42">
        <f t="shared" si="2"/>
        <v>1.2440317140479214E-2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B31-'2019'!M31</f>
        <v>1838</v>
      </c>
      <c r="C32" s="45">
        <f t="shared" ref="C32:M32" si="6">C31-B31</f>
        <v>49</v>
      </c>
      <c r="D32" s="45">
        <f t="shared" si="6"/>
        <v>172</v>
      </c>
      <c r="E32" s="45">
        <f t="shared" si="6"/>
        <v>-52</v>
      </c>
      <c r="F32" s="45">
        <f t="shared" si="6"/>
        <v>186</v>
      </c>
      <c r="G32" s="45">
        <f t="shared" si="6"/>
        <v>159</v>
      </c>
      <c r="H32" s="45">
        <f t="shared" si="6"/>
        <v>-79</v>
      </c>
      <c r="I32" s="45">
        <f t="shared" si="6"/>
        <v>-104</v>
      </c>
      <c r="J32" s="45">
        <f t="shared" si="6"/>
        <v>-60</v>
      </c>
      <c r="K32" s="45">
        <f t="shared" si="6"/>
        <v>174</v>
      </c>
      <c r="L32" s="45">
        <f t="shared" si="6"/>
        <v>-55</v>
      </c>
      <c r="M32" s="45">
        <f t="shared" si="6"/>
        <v>-167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6.6640625" customWidth="1"/>
    <col min="4" max="4" width="7.33203125" customWidth="1"/>
    <col min="5" max="5" width="6" customWidth="1"/>
    <col min="6" max="7" width="6.5546875" customWidth="1"/>
    <col min="8" max="8" width="6" customWidth="1"/>
    <col min="9" max="9" width="7.33203125" customWidth="1"/>
    <col min="10" max="10" width="7.5546875" customWidth="1"/>
    <col min="11" max="11" width="6" customWidth="1"/>
    <col min="12" max="12" width="6.44140625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9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43525</v>
      </c>
      <c r="E4" s="3">
        <v>43556</v>
      </c>
      <c r="F4" s="3">
        <v>43589</v>
      </c>
      <c r="G4" s="3">
        <v>43252</v>
      </c>
      <c r="H4" s="3">
        <v>43647</v>
      </c>
      <c r="I4" s="3">
        <v>44047</v>
      </c>
      <c r="J4" s="3">
        <v>43344</v>
      </c>
      <c r="K4" s="3">
        <v>43374</v>
      </c>
      <c r="L4" s="3">
        <v>43409</v>
      </c>
      <c r="M4" s="3">
        <v>43801</v>
      </c>
      <c r="N4" s="50"/>
      <c r="O4" s="5" t="s">
        <v>40</v>
      </c>
      <c r="P4" s="6" t="s">
        <v>41</v>
      </c>
      <c r="Q4" s="5" t="s">
        <v>5</v>
      </c>
      <c r="R4" s="6" t="s">
        <v>6</v>
      </c>
      <c r="S4" s="5" t="s">
        <v>7</v>
      </c>
      <c r="T4" s="6" t="s">
        <v>42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722</v>
      </c>
      <c r="C5" s="8">
        <v>705</v>
      </c>
      <c r="D5" s="8">
        <v>670</v>
      </c>
      <c r="E5" s="8">
        <v>700</v>
      </c>
      <c r="F5" s="8">
        <v>689</v>
      </c>
      <c r="G5" s="8">
        <v>716</v>
      </c>
      <c r="H5" s="8">
        <v>713</v>
      </c>
      <c r="I5" s="8">
        <v>718</v>
      </c>
      <c r="J5" s="8">
        <v>733</v>
      </c>
      <c r="K5" s="8">
        <v>735</v>
      </c>
      <c r="L5" s="8">
        <v>720</v>
      </c>
      <c r="M5" s="10">
        <v>760</v>
      </c>
      <c r="N5" s="50"/>
      <c r="O5" s="51">
        <f t="shared" ref="O5:O30" si="0">B5</f>
        <v>722</v>
      </c>
      <c r="P5" s="11">
        <v>723</v>
      </c>
      <c r="Q5" s="13">
        <f t="shared" ref="Q5:Q31" si="1">P5-O5</f>
        <v>1</v>
      </c>
      <c r="R5" s="14">
        <f t="shared" ref="R5:R31" si="2">Q5/O5</f>
        <v>1.3850415512465374E-3</v>
      </c>
      <c r="S5" s="15">
        <v>76328</v>
      </c>
      <c r="T5" s="16">
        <f t="shared" ref="T5:T30" si="3">SUM(O5/S5)</f>
        <v>9.4591761869824969E-3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421</v>
      </c>
      <c r="C6" s="18">
        <v>429</v>
      </c>
      <c r="D6" s="18">
        <v>429</v>
      </c>
      <c r="E6" s="18">
        <v>425</v>
      </c>
      <c r="F6" s="19">
        <v>420</v>
      </c>
      <c r="G6" s="18">
        <v>424</v>
      </c>
      <c r="H6" s="19">
        <v>427</v>
      </c>
      <c r="I6" s="18">
        <v>431</v>
      </c>
      <c r="J6" s="18">
        <v>431</v>
      </c>
      <c r="K6" s="18">
        <v>435</v>
      </c>
      <c r="L6" s="18">
        <v>433</v>
      </c>
      <c r="M6" s="21">
        <v>433</v>
      </c>
      <c r="N6" s="52"/>
      <c r="O6" s="51">
        <f t="shared" si="0"/>
        <v>421</v>
      </c>
      <c r="P6" s="22">
        <v>433</v>
      </c>
      <c r="Q6" s="13">
        <f t="shared" si="1"/>
        <v>12</v>
      </c>
      <c r="R6" s="14">
        <f t="shared" si="2"/>
        <v>2.8503562945368172E-2</v>
      </c>
      <c r="S6" s="24">
        <v>43622</v>
      </c>
      <c r="T6" s="16">
        <f t="shared" si="3"/>
        <v>9.6510934849387917E-3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272</v>
      </c>
      <c r="C7" s="26">
        <v>269</v>
      </c>
      <c r="D7" s="26">
        <v>271</v>
      </c>
      <c r="E7" s="26">
        <v>270</v>
      </c>
      <c r="F7" s="27">
        <v>271</v>
      </c>
      <c r="G7" s="26">
        <v>274</v>
      </c>
      <c r="H7" s="27">
        <v>277</v>
      </c>
      <c r="I7" s="26">
        <v>285</v>
      </c>
      <c r="J7" s="26">
        <v>289</v>
      </c>
      <c r="K7" s="26">
        <v>291</v>
      </c>
      <c r="L7" s="26">
        <v>299</v>
      </c>
      <c r="M7" s="29">
        <v>300</v>
      </c>
      <c r="N7" s="47"/>
      <c r="O7" s="53">
        <f t="shared" si="0"/>
        <v>272</v>
      </c>
      <c r="P7" s="22">
        <v>302</v>
      </c>
      <c r="Q7" s="13">
        <f t="shared" si="1"/>
        <v>30</v>
      </c>
      <c r="R7" s="30">
        <f t="shared" si="2"/>
        <v>0.11029411764705882</v>
      </c>
      <c r="S7" s="31">
        <v>46179</v>
      </c>
      <c r="T7" s="16">
        <f t="shared" si="3"/>
        <v>5.890123216180515E-3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227</v>
      </c>
      <c r="C8" s="18">
        <v>230</v>
      </c>
      <c r="D8" s="18">
        <v>230</v>
      </c>
      <c r="E8" s="18">
        <v>227</v>
      </c>
      <c r="F8" s="18">
        <v>224</v>
      </c>
      <c r="G8" s="18">
        <v>224</v>
      </c>
      <c r="H8" s="18">
        <v>231</v>
      </c>
      <c r="I8" s="18">
        <v>236</v>
      </c>
      <c r="J8" s="18">
        <v>238</v>
      </c>
      <c r="K8" s="18">
        <v>243</v>
      </c>
      <c r="L8" s="18">
        <v>239</v>
      </c>
      <c r="M8" s="32">
        <v>238</v>
      </c>
      <c r="N8" s="47"/>
      <c r="O8" s="53">
        <f t="shared" si="0"/>
        <v>227</v>
      </c>
      <c r="P8" s="22">
        <v>238</v>
      </c>
      <c r="Q8" s="13">
        <f t="shared" si="1"/>
        <v>11</v>
      </c>
      <c r="R8" s="30">
        <f t="shared" si="2"/>
        <v>4.8458149779735685E-2</v>
      </c>
      <c r="S8" s="31">
        <v>51217</v>
      </c>
      <c r="T8" s="16">
        <f t="shared" si="3"/>
        <v>4.4321221469433977E-3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3297</v>
      </c>
      <c r="C9" s="26">
        <v>3330</v>
      </c>
      <c r="D9" s="26">
        <v>3346</v>
      </c>
      <c r="E9" s="26">
        <v>3294</v>
      </c>
      <c r="F9" s="26">
        <v>3305</v>
      </c>
      <c r="G9" s="26">
        <v>3340</v>
      </c>
      <c r="H9" s="26">
        <v>3412</v>
      </c>
      <c r="I9" s="26">
        <v>3446</v>
      </c>
      <c r="J9" s="26">
        <v>3475</v>
      </c>
      <c r="K9" s="26">
        <v>3482</v>
      </c>
      <c r="L9" s="26">
        <v>3470</v>
      </c>
      <c r="M9" s="29">
        <v>3524</v>
      </c>
      <c r="N9" s="47"/>
      <c r="O9" s="53">
        <f t="shared" si="0"/>
        <v>3297</v>
      </c>
      <c r="P9" s="22">
        <v>3531</v>
      </c>
      <c r="Q9" s="13">
        <f t="shared" si="1"/>
        <v>234</v>
      </c>
      <c r="R9" s="30">
        <f t="shared" si="2"/>
        <v>7.0973612374886266E-2</v>
      </c>
      <c r="S9" s="31">
        <v>334509</v>
      </c>
      <c r="T9" s="16">
        <f t="shared" si="3"/>
        <v>9.8562370519178853E-3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3108</v>
      </c>
      <c r="C10" s="18">
        <v>3144</v>
      </c>
      <c r="D10" s="18">
        <v>3180</v>
      </c>
      <c r="E10" s="18">
        <v>3136</v>
      </c>
      <c r="F10" s="18">
        <v>3147</v>
      </c>
      <c r="G10" s="18">
        <v>3171</v>
      </c>
      <c r="H10" s="18">
        <v>3353</v>
      </c>
      <c r="I10" s="18">
        <v>3371</v>
      </c>
      <c r="J10" s="18">
        <v>3397</v>
      </c>
      <c r="K10" s="18">
        <v>3406</v>
      </c>
      <c r="L10" s="18">
        <v>3445</v>
      </c>
      <c r="M10" s="33">
        <v>3483</v>
      </c>
      <c r="N10" s="47"/>
      <c r="O10" s="53">
        <f t="shared" si="0"/>
        <v>3108</v>
      </c>
      <c r="P10" s="22">
        <v>3467</v>
      </c>
      <c r="Q10" s="13">
        <f t="shared" si="1"/>
        <v>359</v>
      </c>
      <c r="R10" s="30">
        <f t="shared" si="2"/>
        <v>0.1155083655083655</v>
      </c>
      <c r="S10" s="31">
        <v>1175173</v>
      </c>
      <c r="T10" s="16">
        <f t="shared" si="3"/>
        <v>2.6447169906047875E-3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1352</v>
      </c>
      <c r="C11" s="26">
        <v>1371</v>
      </c>
      <c r="D11" s="26">
        <v>1384</v>
      </c>
      <c r="E11" s="26">
        <v>1356</v>
      </c>
      <c r="F11" s="26">
        <v>1360</v>
      </c>
      <c r="G11" s="26">
        <v>1382</v>
      </c>
      <c r="H11" s="26">
        <v>1410</v>
      </c>
      <c r="I11" s="26">
        <v>1421</v>
      </c>
      <c r="J11" s="26">
        <v>1414</v>
      </c>
      <c r="K11" s="26">
        <v>1417</v>
      </c>
      <c r="L11" s="26">
        <v>1417</v>
      </c>
      <c r="M11" s="29">
        <v>1443</v>
      </c>
      <c r="N11" s="47"/>
      <c r="O11" s="53">
        <f t="shared" si="0"/>
        <v>1352</v>
      </c>
      <c r="P11" s="22">
        <v>1440</v>
      </c>
      <c r="Q11" s="13">
        <f t="shared" si="1"/>
        <v>88</v>
      </c>
      <c r="R11" s="30">
        <f t="shared" si="2"/>
        <v>6.5088757396449703E-2</v>
      </c>
      <c r="S11" s="31">
        <v>389856</v>
      </c>
      <c r="T11" s="16">
        <f t="shared" si="3"/>
        <v>3.4679471394566197E-3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1543</v>
      </c>
      <c r="C12" s="18">
        <v>1563</v>
      </c>
      <c r="D12" s="18">
        <v>1598</v>
      </c>
      <c r="E12" s="18">
        <v>1586</v>
      </c>
      <c r="F12" s="18">
        <v>1585</v>
      </c>
      <c r="G12" s="18">
        <v>1595</v>
      </c>
      <c r="H12" s="18">
        <v>1615</v>
      </c>
      <c r="I12" s="18">
        <v>1633</v>
      </c>
      <c r="J12" s="18">
        <v>1636</v>
      </c>
      <c r="K12" s="18">
        <v>1650</v>
      </c>
      <c r="L12" s="18">
        <v>1686</v>
      </c>
      <c r="M12" s="33">
        <v>1705</v>
      </c>
      <c r="N12" s="47"/>
      <c r="O12" s="53">
        <f t="shared" si="0"/>
        <v>1543</v>
      </c>
      <c r="P12" s="22">
        <v>1694</v>
      </c>
      <c r="Q12" s="13">
        <f t="shared" si="1"/>
        <v>151</v>
      </c>
      <c r="R12" s="30">
        <f t="shared" si="2"/>
        <v>9.7861309138042779E-2</v>
      </c>
      <c r="S12" s="31">
        <v>226832</v>
      </c>
      <c r="T12" s="16">
        <f t="shared" si="3"/>
        <v>6.8023911970092402E-3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643</v>
      </c>
      <c r="C13" s="26">
        <v>649</v>
      </c>
      <c r="D13" s="26">
        <v>666</v>
      </c>
      <c r="E13" s="26">
        <v>654</v>
      </c>
      <c r="F13" s="26">
        <v>652</v>
      </c>
      <c r="G13" s="26">
        <v>659</v>
      </c>
      <c r="H13" s="26">
        <v>689</v>
      </c>
      <c r="I13" s="26">
        <v>701</v>
      </c>
      <c r="J13" s="26">
        <v>704</v>
      </c>
      <c r="K13" s="26">
        <v>717</v>
      </c>
      <c r="L13" s="26">
        <v>717</v>
      </c>
      <c r="M13" s="29">
        <v>731</v>
      </c>
      <c r="N13" s="47"/>
      <c r="O13" s="53">
        <f t="shared" si="0"/>
        <v>643</v>
      </c>
      <c r="P13" s="22">
        <v>732</v>
      </c>
      <c r="Q13" s="13">
        <f t="shared" si="1"/>
        <v>89</v>
      </c>
      <c r="R13" s="30">
        <f t="shared" si="2"/>
        <v>0.13841368584758942</v>
      </c>
      <c r="S13" s="31">
        <v>92411</v>
      </c>
      <c r="T13" s="16">
        <f t="shared" si="3"/>
        <v>6.9580461200506438E-3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280</v>
      </c>
      <c r="C14" s="18">
        <v>286</v>
      </c>
      <c r="D14" s="18">
        <v>287</v>
      </c>
      <c r="E14" s="18">
        <v>281</v>
      </c>
      <c r="F14" s="18">
        <v>287</v>
      </c>
      <c r="G14" s="18">
        <v>288</v>
      </c>
      <c r="H14" s="18">
        <v>296</v>
      </c>
      <c r="I14" s="18">
        <v>296</v>
      </c>
      <c r="J14" s="18">
        <v>300</v>
      </c>
      <c r="K14" s="18">
        <v>305</v>
      </c>
      <c r="L14" s="18">
        <v>301</v>
      </c>
      <c r="M14" s="33">
        <v>302</v>
      </c>
      <c r="N14" s="47"/>
      <c r="O14" s="53">
        <f t="shared" si="0"/>
        <v>280</v>
      </c>
      <c r="P14" s="22">
        <v>302</v>
      </c>
      <c r="Q14" s="13">
        <f t="shared" si="1"/>
        <v>22</v>
      </c>
      <c r="R14" s="30">
        <f t="shared" si="2"/>
        <v>7.857142857142857E-2</v>
      </c>
      <c r="S14" s="31">
        <v>96205</v>
      </c>
      <c r="T14" s="16">
        <f t="shared" si="3"/>
        <v>2.910451639727665E-3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1274</v>
      </c>
      <c r="C15" s="26">
        <v>1293</v>
      </c>
      <c r="D15" s="26">
        <v>1308</v>
      </c>
      <c r="E15" s="26">
        <v>1298</v>
      </c>
      <c r="F15" s="26">
        <v>1306</v>
      </c>
      <c r="G15" s="26">
        <v>1312</v>
      </c>
      <c r="H15" s="26">
        <v>1330</v>
      </c>
      <c r="I15" s="26">
        <v>1343</v>
      </c>
      <c r="J15" s="26">
        <v>1342</v>
      </c>
      <c r="K15" s="26">
        <v>1357</v>
      </c>
      <c r="L15" s="26">
        <v>1354</v>
      </c>
      <c r="M15" s="29">
        <v>1363</v>
      </c>
      <c r="N15" s="47"/>
      <c r="O15" s="53">
        <f t="shared" si="0"/>
        <v>1274</v>
      </c>
      <c r="P15" s="22">
        <v>1360</v>
      </c>
      <c r="Q15" s="13">
        <f t="shared" si="1"/>
        <v>86</v>
      </c>
      <c r="R15" s="30">
        <f t="shared" si="2"/>
        <v>6.7503924646781788E-2</v>
      </c>
      <c r="S15" s="31">
        <v>409688</v>
      </c>
      <c r="T15" s="16">
        <f t="shared" si="3"/>
        <v>3.1096834664427566E-3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474</v>
      </c>
      <c r="C16" s="18">
        <v>479</v>
      </c>
      <c r="D16" s="18">
        <v>489</v>
      </c>
      <c r="E16" s="18">
        <v>487</v>
      </c>
      <c r="F16" s="18">
        <v>491</v>
      </c>
      <c r="G16" s="18">
        <v>492</v>
      </c>
      <c r="H16" s="18">
        <v>502</v>
      </c>
      <c r="I16" s="18">
        <v>509</v>
      </c>
      <c r="J16" s="18">
        <v>506</v>
      </c>
      <c r="K16" s="18">
        <v>514</v>
      </c>
      <c r="L16" s="18">
        <v>517</v>
      </c>
      <c r="M16" s="33">
        <v>523</v>
      </c>
      <c r="N16" s="47"/>
      <c r="O16" s="53">
        <f t="shared" si="0"/>
        <v>474</v>
      </c>
      <c r="P16" s="22">
        <v>527</v>
      </c>
      <c r="Q16" s="13">
        <f t="shared" si="1"/>
        <v>53</v>
      </c>
      <c r="R16" s="30">
        <f t="shared" si="2"/>
        <v>0.11181434599156118</v>
      </c>
      <c r="S16" s="31">
        <v>66805</v>
      </c>
      <c r="T16" s="16">
        <f t="shared" si="3"/>
        <v>7.0952772996033227E-3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521</v>
      </c>
      <c r="C17" s="26">
        <v>526</v>
      </c>
      <c r="D17" s="26">
        <v>534</v>
      </c>
      <c r="E17" s="26">
        <v>516</v>
      </c>
      <c r="F17" s="26">
        <v>522</v>
      </c>
      <c r="G17" s="26">
        <v>522</v>
      </c>
      <c r="H17" s="26">
        <v>527</v>
      </c>
      <c r="I17" s="26">
        <v>529</v>
      </c>
      <c r="J17" s="26">
        <v>532</v>
      </c>
      <c r="K17" s="26">
        <v>521</v>
      </c>
      <c r="L17" s="26">
        <v>526</v>
      </c>
      <c r="M17" s="29">
        <v>525</v>
      </c>
      <c r="N17" s="47"/>
      <c r="O17" s="53">
        <f t="shared" si="0"/>
        <v>521</v>
      </c>
      <c r="P17" s="22">
        <v>524</v>
      </c>
      <c r="Q17" s="13">
        <f t="shared" si="1"/>
        <v>3</v>
      </c>
      <c r="R17" s="30">
        <f t="shared" si="2"/>
        <v>5.7581573896353169E-3</v>
      </c>
      <c r="S17" s="31">
        <v>90521</v>
      </c>
      <c r="T17" s="16">
        <f t="shared" si="3"/>
        <v>5.7555705305951102E-3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444</v>
      </c>
      <c r="C18" s="18">
        <v>447</v>
      </c>
      <c r="D18" s="18">
        <v>448</v>
      </c>
      <c r="E18" s="18">
        <v>442</v>
      </c>
      <c r="F18" s="18">
        <v>441</v>
      </c>
      <c r="G18" s="18">
        <v>444</v>
      </c>
      <c r="H18" s="18">
        <v>447</v>
      </c>
      <c r="I18" s="18">
        <v>455</v>
      </c>
      <c r="J18" s="18">
        <v>458</v>
      </c>
      <c r="K18" s="18">
        <v>465</v>
      </c>
      <c r="L18" s="18">
        <v>462</v>
      </c>
      <c r="M18" s="33">
        <v>470</v>
      </c>
      <c r="N18" s="47"/>
      <c r="O18" s="53">
        <f t="shared" si="0"/>
        <v>444</v>
      </c>
      <c r="P18" s="22">
        <v>468</v>
      </c>
      <c r="Q18" s="13">
        <f t="shared" si="1"/>
        <v>24</v>
      </c>
      <c r="R18" s="30">
        <f t="shared" si="2"/>
        <v>5.4054054054054057E-2</v>
      </c>
      <c r="S18" s="31">
        <v>49763</v>
      </c>
      <c r="T18" s="16">
        <f t="shared" si="3"/>
        <v>8.9222916624801564E-3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472</v>
      </c>
      <c r="C19" s="18">
        <v>478</v>
      </c>
      <c r="D19" s="18">
        <v>486</v>
      </c>
      <c r="E19" s="18">
        <v>481</v>
      </c>
      <c r="F19" s="18">
        <v>483</v>
      </c>
      <c r="G19" s="18">
        <v>487</v>
      </c>
      <c r="H19" s="18">
        <v>483</v>
      </c>
      <c r="I19" s="18">
        <v>493</v>
      </c>
      <c r="J19" s="18">
        <v>491</v>
      </c>
      <c r="K19" s="18">
        <v>502</v>
      </c>
      <c r="L19" s="18">
        <v>498</v>
      </c>
      <c r="M19" s="33">
        <v>505</v>
      </c>
      <c r="N19" s="47"/>
      <c r="O19" s="53">
        <f t="shared" si="0"/>
        <v>472</v>
      </c>
      <c r="P19" s="22">
        <v>503</v>
      </c>
      <c r="Q19" s="13">
        <f t="shared" si="1"/>
        <v>31</v>
      </c>
      <c r="R19" s="30">
        <f t="shared" si="2"/>
        <v>6.5677966101694921E-2</v>
      </c>
      <c r="S19" s="31">
        <v>136325</v>
      </c>
      <c r="T19" s="16">
        <f t="shared" si="3"/>
        <v>3.4623143223913443E-3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706</v>
      </c>
      <c r="C20" s="26">
        <v>716</v>
      </c>
      <c r="D20" s="26">
        <v>722</v>
      </c>
      <c r="E20" s="26">
        <v>705</v>
      </c>
      <c r="F20" s="26">
        <v>707</v>
      </c>
      <c r="G20" s="26">
        <v>723</v>
      </c>
      <c r="H20" s="26">
        <v>739</v>
      </c>
      <c r="I20" s="26">
        <v>746</v>
      </c>
      <c r="J20" s="26">
        <v>741</v>
      </c>
      <c r="K20" s="26">
        <v>751</v>
      </c>
      <c r="L20" s="26">
        <v>749</v>
      </c>
      <c r="M20" s="29">
        <v>760</v>
      </c>
      <c r="N20" s="47"/>
      <c r="O20" s="53">
        <f t="shared" si="0"/>
        <v>706</v>
      </c>
      <c r="P20" s="22">
        <v>766</v>
      </c>
      <c r="Q20" s="13">
        <f t="shared" si="1"/>
        <v>60</v>
      </c>
      <c r="R20" s="30">
        <f t="shared" si="2"/>
        <v>8.4985835694050993E-2</v>
      </c>
      <c r="S20" s="31">
        <v>128004</v>
      </c>
      <c r="T20" s="16">
        <f t="shared" si="3"/>
        <v>5.515452642104934E-3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715</v>
      </c>
      <c r="C21" s="26">
        <v>719</v>
      </c>
      <c r="D21" s="26">
        <v>725</v>
      </c>
      <c r="E21" s="26">
        <v>710</v>
      </c>
      <c r="F21" s="26">
        <v>714</v>
      </c>
      <c r="G21" s="26">
        <v>727</v>
      </c>
      <c r="H21" s="26">
        <v>765</v>
      </c>
      <c r="I21" s="26">
        <v>773</v>
      </c>
      <c r="J21" s="26">
        <v>779</v>
      </c>
      <c r="K21" s="26">
        <v>798</v>
      </c>
      <c r="L21" s="26">
        <v>802</v>
      </c>
      <c r="M21" s="29">
        <v>805</v>
      </c>
      <c r="N21" s="47"/>
      <c r="O21" s="53">
        <f t="shared" si="0"/>
        <v>715</v>
      </c>
      <c r="P21" s="22">
        <v>804</v>
      </c>
      <c r="Q21" s="13">
        <f t="shared" si="1"/>
        <v>89</v>
      </c>
      <c r="R21" s="30">
        <f t="shared" si="2"/>
        <v>0.12447552447552447</v>
      </c>
      <c r="S21" s="31">
        <v>105810</v>
      </c>
      <c r="T21" s="16">
        <f t="shared" si="3"/>
        <v>6.7573953312541346E-3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776</v>
      </c>
      <c r="C22" s="18">
        <v>790</v>
      </c>
      <c r="D22" s="18">
        <v>803</v>
      </c>
      <c r="E22" s="18">
        <v>786</v>
      </c>
      <c r="F22" s="18">
        <v>797</v>
      </c>
      <c r="G22" s="18">
        <v>807</v>
      </c>
      <c r="H22" s="18">
        <v>830</v>
      </c>
      <c r="I22" s="18">
        <v>850</v>
      </c>
      <c r="J22" s="18">
        <v>854</v>
      </c>
      <c r="K22" s="18">
        <v>859</v>
      </c>
      <c r="L22" s="18">
        <v>865</v>
      </c>
      <c r="M22" s="33">
        <v>869</v>
      </c>
      <c r="N22" s="47"/>
      <c r="O22" s="53">
        <f t="shared" si="0"/>
        <v>776</v>
      </c>
      <c r="P22" s="22">
        <v>862</v>
      </c>
      <c r="Q22" s="13">
        <f t="shared" si="1"/>
        <v>86</v>
      </c>
      <c r="R22" s="30">
        <f t="shared" si="2"/>
        <v>0.11082474226804123</v>
      </c>
      <c r="S22" s="31">
        <v>100301</v>
      </c>
      <c r="T22" s="16">
        <f t="shared" si="3"/>
        <v>7.7367124953888798E-3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78</v>
      </c>
      <c r="C23" s="26">
        <v>80</v>
      </c>
      <c r="D23" s="26">
        <v>82</v>
      </c>
      <c r="E23" s="26">
        <v>80</v>
      </c>
      <c r="F23" s="26">
        <v>80</v>
      </c>
      <c r="G23" s="26">
        <v>81</v>
      </c>
      <c r="H23" s="26">
        <v>81</v>
      </c>
      <c r="I23" s="26">
        <v>84</v>
      </c>
      <c r="J23" s="26">
        <v>84</v>
      </c>
      <c r="K23" s="26">
        <v>86</v>
      </c>
      <c r="L23" s="26">
        <v>89</v>
      </c>
      <c r="M23" s="29">
        <v>92</v>
      </c>
      <c r="N23" s="47"/>
      <c r="O23" s="53">
        <f t="shared" si="0"/>
        <v>78</v>
      </c>
      <c r="P23" s="22">
        <v>93</v>
      </c>
      <c r="Q23" s="13">
        <f t="shared" si="1"/>
        <v>15</v>
      </c>
      <c r="R23" s="30">
        <f t="shared" si="2"/>
        <v>0.19230769230769232</v>
      </c>
      <c r="S23" s="31">
        <v>14471</v>
      </c>
      <c r="T23" s="16">
        <f t="shared" si="3"/>
        <v>5.3900905258793446E-3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1582</v>
      </c>
      <c r="C24" s="18">
        <v>1591</v>
      </c>
      <c r="D24" s="18">
        <v>1608</v>
      </c>
      <c r="E24" s="18">
        <v>1582</v>
      </c>
      <c r="F24" s="18">
        <v>1586</v>
      </c>
      <c r="G24" s="18">
        <v>1614</v>
      </c>
      <c r="H24" s="18">
        <v>1691</v>
      </c>
      <c r="I24" s="18">
        <v>1715</v>
      </c>
      <c r="J24" s="18">
        <v>1720</v>
      </c>
      <c r="K24" s="18">
        <v>1740</v>
      </c>
      <c r="L24" s="18">
        <v>1740</v>
      </c>
      <c r="M24" s="33">
        <v>1748</v>
      </c>
      <c r="N24" s="47"/>
      <c r="O24" s="53">
        <f t="shared" si="0"/>
        <v>1582</v>
      </c>
      <c r="P24" s="22">
        <v>1725</v>
      </c>
      <c r="Q24" s="13">
        <f t="shared" si="1"/>
        <v>143</v>
      </c>
      <c r="R24" s="30">
        <f t="shared" si="2"/>
        <v>9.0391908975979776E-2</v>
      </c>
      <c r="S24" s="31">
        <v>424558</v>
      </c>
      <c r="T24" s="16">
        <f t="shared" si="3"/>
        <v>3.7262282185237354E-3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551</v>
      </c>
      <c r="C25" s="26">
        <v>565</v>
      </c>
      <c r="D25" s="26">
        <v>564</v>
      </c>
      <c r="E25" s="26">
        <v>552</v>
      </c>
      <c r="F25" s="26">
        <v>552</v>
      </c>
      <c r="G25" s="26">
        <v>562</v>
      </c>
      <c r="H25" s="26">
        <v>576</v>
      </c>
      <c r="I25" s="26">
        <v>581</v>
      </c>
      <c r="J25" s="26">
        <v>582</v>
      </c>
      <c r="K25" s="26">
        <v>585</v>
      </c>
      <c r="L25" s="26">
        <v>589</v>
      </c>
      <c r="M25" s="29">
        <v>590</v>
      </c>
      <c r="N25" s="47"/>
      <c r="O25" s="53">
        <f t="shared" si="0"/>
        <v>551</v>
      </c>
      <c r="P25" s="22">
        <v>595</v>
      </c>
      <c r="Q25" s="13">
        <f t="shared" si="1"/>
        <v>44</v>
      </c>
      <c r="R25" s="30">
        <f t="shared" si="2"/>
        <v>7.985480943738657E-2</v>
      </c>
      <c r="S25" s="31">
        <v>112165</v>
      </c>
      <c r="T25" s="16">
        <f t="shared" si="3"/>
        <v>4.9124058306958497E-3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491</v>
      </c>
      <c r="C26" s="18">
        <v>497</v>
      </c>
      <c r="D26" s="18">
        <v>501</v>
      </c>
      <c r="E26" s="18">
        <v>498</v>
      </c>
      <c r="F26" s="18">
        <v>502</v>
      </c>
      <c r="G26" s="18">
        <v>505</v>
      </c>
      <c r="H26" s="18">
        <v>511</v>
      </c>
      <c r="I26" s="18">
        <v>533</v>
      </c>
      <c r="J26" s="18">
        <v>539</v>
      </c>
      <c r="K26" s="18">
        <v>540</v>
      </c>
      <c r="L26" s="18">
        <v>535</v>
      </c>
      <c r="M26" s="33">
        <v>546</v>
      </c>
      <c r="N26" s="47"/>
      <c r="O26" s="53">
        <f t="shared" si="0"/>
        <v>491</v>
      </c>
      <c r="P26" s="22">
        <v>542</v>
      </c>
      <c r="Q26" s="13">
        <f t="shared" si="1"/>
        <v>51</v>
      </c>
      <c r="R26" s="30">
        <f t="shared" si="2"/>
        <v>0.10386965376782077</v>
      </c>
      <c r="S26" s="31">
        <v>111428</v>
      </c>
      <c r="T26" s="16">
        <f t="shared" si="3"/>
        <v>4.4064328535018127E-3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392</v>
      </c>
      <c r="C27" s="26">
        <v>396</v>
      </c>
      <c r="D27" s="26">
        <v>408</v>
      </c>
      <c r="E27" s="26">
        <v>401</v>
      </c>
      <c r="F27" s="26">
        <v>403</v>
      </c>
      <c r="G27" s="26">
        <v>410</v>
      </c>
      <c r="H27" s="26">
        <v>408</v>
      </c>
      <c r="I27" s="26">
        <v>415</v>
      </c>
      <c r="J27" s="26">
        <v>420</v>
      </c>
      <c r="K27" s="26">
        <v>428</v>
      </c>
      <c r="L27" s="26">
        <v>427</v>
      </c>
      <c r="M27" s="29">
        <v>429</v>
      </c>
      <c r="N27" s="47"/>
      <c r="O27" s="53">
        <f t="shared" si="0"/>
        <v>392</v>
      </c>
      <c r="P27" s="22">
        <v>428</v>
      </c>
      <c r="Q27" s="13">
        <f t="shared" si="1"/>
        <v>36</v>
      </c>
      <c r="R27" s="30">
        <f t="shared" si="2"/>
        <v>9.1836734693877556E-2</v>
      </c>
      <c r="S27" s="31">
        <v>51629</v>
      </c>
      <c r="T27" s="16">
        <f t="shared" si="3"/>
        <v>7.5926320478800673E-3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609</v>
      </c>
      <c r="C28" s="18">
        <v>610</v>
      </c>
      <c r="D28" s="18">
        <v>623</v>
      </c>
      <c r="E28" s="18">
        <v>618</v>
      </c>
      <c r="F28" s="18">
        <v>627</v>
      </c>
      <c r="G28" s="18">
        <v>633</v>
      </c>
      <c r="H28" s="18">
        <v>651</v>
      </c>
      <c r="I28" s="18">
        <v>659</v>
      </c>
      <c r="J28" s="18">
        <v>664</v>
      </c>
      <c r="K28" s="18">
        <v>673</v>
      </c>
      <c r="L28" s="18">
        <v>676</v>
      </c>
      <c r="M28" s="33">
        <v>686</v>
      </c>
      <c r="N28" s="47"/>
      <c r="O28" s="53">
        <f t="shared" si="0"/>
        <v>609</v>
      </c>
      <c r="P28" s="22">
        <v>683</v>
      </c>
      <c r="Q28" s="35">
        <f t="shared" si="1"/>
        <v>74</v>
      </c>
      <c r="R28" s="36">
        <f t="shared" si="2"/>
        <v>0.12151067323481117</v>
      </c>
      <c r="S28" s="31">
        <v>81284</v>
      </c>
      <c r="T28" s="16">
        <f t="shared" si="3"/>
        <v>7.4922493971753355E-3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582</v>
      </c>
      <c r="C29" s="18">
        <v>598</v>
      </c>
      <c r="D29" s="18">
        <v>600</v>
      </c>
      <c r="E29" s="18">
        <v>590</v>
      </c>
      <c r="F29" s="18">
        <v>595</v>
      </c>
      <c r="G29" s="18">
        <v>602</v>
      </c>
      <c r="H29" s="18">
        <v>617</v>
      </c>
      <c r="I29" s="18">
        <v>632</v>
      </c>
      <c r="J29" s="18">
        <v>633</v>
      </c>
      <c r="K29" s="18">
        <v>640</v>
      </c>
      <c r="L29" s="18">
        <v>646</v>
      </c>
      <c r="M29" s="33">
        <v>649</v>
      </c>
      <c r="N29" s="47"/>
      <c r="O29" s="53">
        <f t="shared" si="0"/>
        <v>582</v>
      </c>
      <c r="P29" s="22">
        <v>650</v>
      </c>
      <c r="Q29" s="13">
        <f t="shared" si="1"/>
        <v>68</v>
      </c>
      <c r="R29" s="30">
        <f t="shared" si="2"/>
        <v>0.11683848797250859</v>
      </c>
      <c r="S29" s="31">
        <v>102705</v>
      </c>
      <c r="T29" s="16">
        <f t="shared" si="3"/>
        <v>5.666715349788228E-3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163</v>
      </c>
      <c r="C30" s="26">
        <v>164</v>
      </c>
      <c r="D30" s="26">
        <v>165</v>
      </c>
      <c r="E30" s="26">
        <v>160</v>
      </c>
      <c r="F30" s="26">
        <v>158</v>
      </c>
      <c r="G30" s="26">
        <v>161</v>
      </c>
      <c r="H30" s="26">
        <v>161</v>
      </c>
      <c r="I30" s="26">
        <v>160</v>
      </c>
      <c r="J30" s="26">
        <v>159</v>
      </c>
      <c r="K30" s="26">
        <v>165</v>
      </c>
      <c r="L30" s="26">
        <v>165</v>
      </c>
      <c r="M30" s="29">
        <v>165</v>
      </c>
      <c r="N30" s="47"/>
      <c r="O30" s="53">
        <f t="shared" si="0"/>
        <v>163</v>
      </c>
      <c r="P30" s="22">
        <v>160</v>
      </c>
      <c r="Q30" s="13">
        <f t="shared" si="1"/>
        <v>-3</v>
      </c>
      <c r="R30" s="30">
        <f t="shared" si="2"/>
        <v>-1.8404907975460124E-2</v>
      </c>
      <c r="S30" s="31">
        <v>18299</v>
      </c>
      <c r="T30" s="16">
        <f t="shared" si="3"/>
        <v>8.9075905787201481E-3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21695</v>
      </c>
      <c r="C31" s="38">
        <f t="shared" si="4"/>
        <v>21925</v>
      </c>
      <c r="D31" s="38">
        <f t="shared" si="4"/>
        <v>22127</v>
      </c>
      <c r="E31" s="38">
        <f t="shared" si="4"/>
        <v>21835</v>
      </c>
      <c r="F31" s="38">
        <f t="shared" si="4"/>
        <v>21904</v>
      </c>
      <c r="G31" s="38">
        <f t="shared" si="4"/>
        <v>22155</v>
      </c>
      <c r="H31" s="38">
        <f t="shared" si="4"/>
        <v>22742</v>
      </c>
      <c r="I31" s="38">
        <f t="shared" si="4"/>
        <v>23015</v>
      </c>
      <c r="J31" s="38">
        <f t="shared" si="4"/>
        <v>23121</v>
      </c>
      <c r="K31" s="38">
        <f t="shared" si="4"/>
        <v>23305</v>
      </c>
      <c r="L31" s="38">
        <f t="shared" si="4"/>
        <v>23367</v>
      </c>
      <c r="M31" s="38">
        <f t="shared" si="4"/>
        <v>23644</v>
      </c>
      <c r="N31" s="54"/>
      <c r="O31" s="39">
        <f t="shared" ref="O31:P31" si="5">SUM(O6:O30)</f>
        <v>20973</v>
      </c>
      <c r="P31" s="40">
        <f t="shared" si="5"/>
        <v>22829</v>
      </c>
      <c r="Q31" s="41">
        <f t="shared" si="1"/>
        <v>1856</v>
      </c>
      <c r="R31" s="42">
        <f t="shared" si="2"/>
        <v>8.8494731321222528E-2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B31-'2019'!M31</f>
        <v>-19</v>
      </c>
      <c r="C32" s="45">
        <f t="shared" ref="C32:M32" si="6">C31-B31</f>
        <v>230</v>
      </c>
      <c r="D32" s="45">
        <f t="shared" si="6"/>
        <v>202</v>
      </c>
      <c r="E32" s="45">
        <f t="shared" si="6"/>
        <v>-292</v>
      </c>
      <c r="F32" s="45">
        <f t="shared" si="6"/>
        <v>69</v>
      </c>
      <c r="G32" s="45">
        <f t="shared" si="6"/>
        <v>251</v>
      </c>
      <c r="H32" s="45">
        <f t="shared" si="6"/>
        <v>587</v>
      </c>
      <c r="I32" s="45">
        <f t="shared" si="6"/>
        <v>273</v>
      </c>
      <c r="J32" s="45">
        <f t="shared" si="6"/>
        <v>106</v>
      </c>
      <c r="K32" s="45">
        <f t="shared" si="6"/>
        <v>184</v>
      </c>
      <c r="L32" s="45">
        <f t="shared" si="6"/>
        <v>62</v>
      </c>
      <c r="M32" s="45">
        <f t="shared" si="6"/>
        <v>277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7.33203125" customWidth="1"/>
    <col min="4" max="4" width="7.5546875" customWidth="1"/>
    <col min="5" max="8" width="6" customWidth="1"/>
    <col min="9" max="9" width="6.5546875" customWidth="1"/>
    <col min="10" max="10" width="7.44140625" customWidth="1"/>
    <col min="11" max="12" width="6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9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43525</v>
      </c>
      <c r="E4" s="3">
        <v>43557</v>
      </c>
      <c r="F4" s="3">
        <v>43587</v>
      </c>
      <c r="G4" s="3">
        <v>43252</v>
      </c>
      <c r="H4" s="3">
        <v>43648</v>
      </c>
      <c r="I4" s="3">
        <v>43313</v>
      </c>
      <c r="J4" s="3">
        <v>43344</v>
      </c>
      <c r="K4" s="3">
        <v>43375</v>
      </c>
      <c r="L4" s="3">
        <v>43409</v>
      </c>
      <c r="M4" s="3">
        <v>43801</v>
      </c>
      <c r="N4" s="50"/>
      <c r="O4" s="5" t="s">
        <v>43</v>
      </c>
      <c r="P4" s="6" t="s">
        <v>44</v>
      </c>
      <c r="Q4" s="5" t="s">
        <v>5</v>
      </c>
      <c r="R4" s="6" t="s">
        <v>6</v>
      </c>
      <c r="S4" s="5" t="s">
        <v>7</v>
      </c>
      <c r="T4" s="6" t="s">
        <v>45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681</v>
      </c>
      <c r="C5" s="8">
        <v>622</v>
      </c>
      <c r="D5" s="8">
        <v>661</v>
      </c>
      <c r="E5" s="8">
        <v>661</v>
      </c>
      <c r="F5" s="8">
        <v>670</v>
      </c>
      <c r="G5" s="8">
        <v>653</v>
      </c>
      <c r="H5" s="8">
        <v>680</v>
      </c>
      <c r="I5" s="8">
        <v>657</v>
      </c>
      <c r="J5" s="8">
        <v>683</v>
      </c>
      <c r="K5" s="8">
        <v>689</v>
      </c>
      <c r="L5" s="8">
        <v>687</v>
      </c>
      <c r="M5" s="10">
        <v>677</v>
      </c>
      <c r="N5" s="50"/>
      <c r="O5" s="51">
        <f t="shared" ref="O5:O30" si="0">B5</f>
        <v>681</v>
      </c>
      <c r="P5" s="12">
        <f>'2020'!B5</f>
        <v>722</v>
      </c>
      <c r="Q5" s="13">
        <f t="shared" ref="Q5:Q31" si="1">P5-O5</f>
        <v>41</v>
      </c>
      <c r="R5" s="14">
        <f t="shared" ref="R5:R31" si="2">Q5/O5</f>
        <v>6.0205580029368579E-2</v>
      </c>
      <c r="S5" s="15">
        <v>76328</v>
      </c>
      <c r="T5" s="16">
        <f t="shared" ref="T5:T30" si="3">SUM(O5/S5)</f>
        <v>8.9220207525416619E-3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414</v>
      </c>
      <c r="C6" s="18">
        <v>415</v>
      </c>
      <c r="D6" s="18">
        <v>412</v>
      </c>
      <c r="E6" s="18">
        <v>410</v>
      </c>
      <c r="F6" s="19">
        <v>407</v>
      </c>
      <c r="G6" s="18">
        <v>400</v>
      </c>
      <c r="H6" s="19">
        <v>405</v>
      </c>
      <c r="I6" s="18">
        <v>407</v>
      </c>
      <c r="J6" s="18">
        <v>419</v>
      </c>
      <c r="K6" s="18">
        <v>415</v>
      </c>
      <c r="L6" s="18">
        <v>415</v>
      </c>
      <c r="M6" s="21">
        <v>416</v>
      </c>
      <c r="N6" s="52"/>
      <c r="O6" s="51">
        <f t="shared" si="0"/>
        <v>414</v>
      </c>
      <c r="P6" s="56">
        <f>'2020'!B6</f>
        <v>421</v>
      </c>
      <c r="Q6" s="13">
        <f t="shared" si="1"/>
        <v>7</v>
      </c>
      <c r="R6" s="14">
        <f t="shared" si="2"/>
        <v>1.6908212560386472E-2</v>
      </c>
      <c r="S6" s="24">
        <v>43622</v>
      </c>
      <c r="T6" s="16">
        <f t="shared" si="3"/>
        <v>9.490623997065701E-3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267</v>
      </c>
      <c r="C7" s="26">
        <v>261</v>
      </c>
      <c r="D7" s="26">
        <v>251</v>
      </c>
      <c r="E7" s="26">
        <v>251</v>
      </c>
      <c r="F7" s="27">
        <v>255</v>
      </c>
      <c r="G7" s="26">
        <v>259</v>
      </c>
      <c r="H7" s="27">
        <v>258</v>
      </c>
      <c r="I7" s="26">
        <v>261</v>
      </c>
      <c r="J7" s="26">
        <v>279</v>
      </c>
      <c r="K7" s="26">
        <v>274</v>
      </c>
      <c r="L7" s="26">
        <v>271</v>
      </c>
      <c r="M7" s="29">
        <v>272</v>
      </c>
      <c r="N7" s="47"/>
      <c r="O7" s="53">
        <f t="shared" si="0"/>
        <v>267</v>
      </c>
      <c r="P7" s="56">
        <f>'2020'!B7</f>
        <v>272</v>
      </c>
      <c r="Q7" s="13">
        <f t="shared" si="1"/>
        <v>5</v>
      </c>
      <c r="R7" s="30">
        <f t="shared" si="2"/>
        <v>1.8726591760299626E-2</v>
      </c>
      <c r="S7" s="31">
        <v>46179</v>
      </c>
      <c r="T7" s="16">
        <f t="shared" si="3"/>
        <v>5.7818488923536675E-3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213</v>
      </c>
      <c r="C8" s="18">
        <v>214</v>
      </c>
      <c r="D8" s="18">
        <v>207</v>
      </c>
      <c r="E8" s="18">
        <v>217</v>
      </c>
      <c r="F8" s="18">
        <v>213</v>
      </c>
      <c r="G8" s="18">
        <v>211</v>
      </c>
      <c r="H8" s="18">
        <v>217</v>
      </c>
      <c r="I8" s="18">
        <v>220</v>
      </c>
      <c r="J8" s="18">
        <v>225</v>
      </c>
      <c r="K8" s="18">
        <v>227</v>
      </c>
      <c r="L8" s="18">
        <v>227</v>
      </c>
      <c r="M8" s="32">
        <v>226</v>
      </c>
      <c r="N8" s="47"/>
      <c r="O8" s="53">
        <f t="shared" si="0"/>
        <v>213</v>
      </c>
      <c r="P8" s="56">
        <f>'2020'!B8</f>
        <v>227</v>
      </c>
      <c r="Q8" s="13">
        <f t="shared" si="1"/>
        <v>14</v>
      </c>
      <c r="R8" s="30">
        <f t="shared" si="2"/>
        <v>6.5727699530516437E-2</v>
      </c>
      <c r="S8" s="31">
        <v>51217</v>
      </c>
      <c r="T8" s="16">
        <f t="shared" si="3"/>
        <v>4.1587754066032762E-3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3066</v>
      </c>
      <c r="C9" s="26">
        <v>3106</v>
      </c>
      <c r="D9" s="26">
        <v>3095</v>
      </c>
      <c r="E9" s="26">
        <v>3119</v>
      </c>
      <c r="F9" s="26">
        <v>3126</v>
      </c>
      <c r="G9" s="26">
        <v>3136</v>
      </c>
      <c r="H9" s="26">
        <v>3179</v>
      </c>
      <c r="I9" s="26">
        <v>3196</v>
      </c>
      <c r="J9" s="26">
        <v>3216</v>
      </c>
      <c r="K9" s="26">
        <v>3273</v>
      </c>
      <c r="L9" s="26">
        <v>3293</v>
      </c>
      <c r="M9" s="29">
        <v>3304</v>
      </c>
      <c r="N9" s="47"/>
      <c r="O9" s="53">
        <f t="shared" si="0"/>
        <v>3066</v>
      </c>
      <c r="P9" s="56">
        <f>'2020'!B9</f>
        <v>3297</v>
      </c>
      <c r="Q9" s="13">
        <f t="shared" si="1"/>
        <v>231</v>
      </c>
      <c r="R9" s="30">
        <f t="shared" si="2"/>
        <v>7.5342465753424653E-2</v>
      </c>
      <c r="S9" s="31">
        <v>334509</v>
      </c>
      <c r="T9" s="16">
        <f t="shared" si="3"/>
        <v>9.1656726724841479E-3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2908</v>
      </c>
      <c r="C10" s="18">
        <v>2929</v>
      </c>
      <c r="D10" s="18">
        <v>2903</v>
      </c>
      <c r="E10" s="18">
        <v>2935</v>
      </c>
      <c r="F10" s="18">
        <v>2928</v>
      </c>
      <c r="G10" s="18">
        <v>2944</v>
      </c>
      <c r="H10" s="18">
        <v>3014</v>
      </c>
      <c r="I10" s="18">
        <v>3062</v>
      </c>
      <c r="J10" s="18">
        <v>3082</v>
      </c>
      <c r="K10" s="18">
        <v>3100</v>
      </c>
      <c r="L10" s="18">
        <v>3115</v>
      </c>
      <c r="M10" s="33">
        <v>3121</v>
      </c>
      <c r="N10" s="47"/>
      <c r="O10" s="53">
        <f t="shared" si="0"/>
        <v>2908</v>
      </c>
      <c r="P10" s="56">
        <f>'2020'!B10</f>
        <v>3108</v>
      </c>
      <c r="Q10" s="13">
        <f t="shared" si="1"/>
        <v>200</v>
      </c>
      <c r="R10" s="30">
        <f t="shared" si="2"/>
        <v>6.8775790921595595E-2</v>
      </c>
      <c r="S10" s="31">
        <v>1175173</v>
      </c>
      <c r="T10" s="16">
        <f t="shared" si="3"/>
        <v>2.4745292820716608E-3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1275</v>
      </c>
      <c r="C11" s="26">
        <v>1303</v>
      </c>
      <c r="D11" s="26">
        <v>1304</v>
      </c>
      <c r="E11" s="26">
        <v>1310</v>
      </c>
      <c r="F11" s="26">
        <v>1311</v>
      </c>
      <c r="G11" s="26">
        <v>1315</v>
      </c>
      <c r="H11" s="26">
        <v>1331</v>
      </c>
      <c r="I11" s="26">
        <v>1354</v>
      </c>
      <c r="J11" s="26">
        <v>1361</v>
      </c>
      <c r="K11" s="26">
        <v>1362</v>
      </c>
      <c r="L11" s="26">
        <v>1362</v>
      </c>
      <c r="M11" s="29">
        <v>1361</v>
      </c>
      <c r="N11" s="47"/>
      <c r="O11" s="53">
        <f t="shared" si="0"/>
        <v>1275</v>
      </c>
      <c r="P11" s="56">
        <f>'2020'!B11</f>
        <v>1352</v>
      </c>
      <c r="Q11" s="13">
        <f t="shared" si="1"/>
        <v>77</v>
      </c>
      <c r="R11" s="30">
        <f t="shared" si="2"/>
        <v>6.03921568627451E-2</v>
      </c>
      <c r="S11" s="31">
        <v>389856</v>
      </c>
      <c r="T11" s="16">
        <f t="shared" si="3"/>
        <v>3.2704383156857918E-3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1426</v>
      </c>
      <c r="C12" s="18">
        <v>1438</v>
      </c>
      <c r="D12" s="18">
        <v>1421</v>
      </c>
      <c r="E12" s="18">
        <v>1440</v>
      </c>
      <c r="F12" s="18">
        <v>1447</v>
      </c>
      <c r="G12" s="18">
        <v>1458</v>
      </c>
      <c r="H12" s="18">
        <v>1481</v>
      </c>
      <c r="I12" s="18">
        <v>1485</v>
      </c>
      <c r="J12" s="18">
        <v>1496</v>
      </c>
      <c r="K12" s="18">
        <v>1521</v>
      </c>
      <c r="L12" s="18">
        <v>1533</v>
      </c>
      <c r="M12" s="33">
        <v>1541</v>
      </c>
      <c r="N12" s="47"/>
      <c r="O12" s="53">
        <f t="shared" si="0"/>
        <v>1426</v>
      </c>
      <c r="P12" s="56">
        <f>'2020'!B12</f>
        <v>1543</v>
      </c>
      <c r="Q12" s="13">
        <f t="shared" si="1"/>
        <v>117</v>
      </c>
      <c r="R12" s="30">
        <f t="shared" si="2"/>
        <v>8.2047685834502102E-2</v>
      </c>
      <c r="S12" s="31">
        <v>226832</v>
      </c>
      <c r="T12" s="16">
        <f t="shared" si="3"/>
        <v>6.2865909571841712E-3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592</v>
      </c>
      <c r="C13" s="26">
        <v>600</v>
      </c>
      <c r="D13" s="26">
        <v>603</v>
      </c>
      <c r="E13" s="26">
        <v>613</v>
      </c>
      <c r="F13" s="26">
        <v>616</v>
      </c>
      <c r="G13" s="26">
        <v>612</v>
      </c>
      <c r="H13" s="26">
        <v>627</v>
      </c>
      <c r="I13" s="26">
        <v>631</v>
      </c>
      <c r="J13" s="26">
        <v>642</v>
      </c>
      <c r="K13" s="26">
        <v>650</v>
      </c>
      <c r="L13" s="26">
        <v>654</v>
      </c>
      <c r="M13" s="29">
        <v>649</v>
      </c>
      <c r="N13" s="47"/>
      <c r="O13" s="53">
        <f t="shared" si="0"/>
        <v>592</v>
      </c>
      <c r="P13" s="56">
        <f>'2020'!B13</f>
        <v>643</v>
      </c>
      <c r="Q13" s="13">
        <f t="shared" si="1"/>
        <v>51</v>
      </c>
      <c r="R13" s="30">
        <f t="shared" si="2"/>
        <v>8.6148648648648643E-2</v>
      </c>
      <c r="S13" s="31">
        <v>92411</v>
      </c>
      <c r="T13" s="16">
        <f t="shared" si="3"/>
        <v>6.4061637683825515E-3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255</v>
      </c>
      <c r="C14" s="18">
        <v>261</v>
      </c>
      <c r="D14" s="18">
        <v>257</v>
      </c>
      <c r="E14" s="18">
        <v>260</v>
      </c>
      <c r="F14" s="18">
        <v>260</v>
      </c>
      <c r="G14" s="18">
        <v>263</v>
      </c>
      <c r="H14" s="18">
        <v>264</v>
      </c>
      <c r="I14" s="18">
        <v>268</v>
      </c>
      <c r="J14" s="18">
        <v>272</v>
      </c>
      <c r="K14" s="18">
        <v>276</v>
      </c>
      <c r="L14" s="18">
        <v>278</v>
      </c>
      <c r="M14" s="33">
        <v>281</v>
      </c>
      <c r="N14" s="47"/>
      <c r="O14" s="53">
        <f t="shared" si="0"/>
        <v>255</v>
      </c>
      <c r="P14" s="56">
        <f>'2020'!B14</f>
        <v>280</v>
      </c>
      <c r="Q14" s="13">
        <f t="shared" si="1"/>
        <v>25</v>
      </c>
      <c r="R14" s="30">
        <f t="shared" si="2"/>
        <v>9.8039215686274508E-2</v>
      </c>
      <c r="S14" s="31">
        <v>96205</v>
      </c>
      <c r="T14" s="16">
        <f t="shared" si="3"/>
        <v>2.6505898861805518E-3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1239</v>
      </c>
      <c r="C15" s="26">
        <v>1246</v>
      </c>
      <c r="D15" s="26">
        <v>1237</v>
      </c>
      <c r="E15" s="26">
        <v>1247</v>
      </c>
      <c r="F15" s="26">
        <v>1245</v>
      </c>
      <c r="G15" s="26">
        <v>1250</v>
      </c>
      <c r="H15" s="26">
        <v>1266</v>
      </c>
      <c r="I15" s="26">
        <v>1267</v>
      </c>
      <c r="J15" s="26">
        <v>1274</v>
      </c>
      <c r="K15" s="26">
        <v>1278</v>
      </c>
      <c r="L15" s="26">
        <v>1278</v>
      </c>
      <c r="M15" s="29">
        <v>1280</v>
      </c>
      <c r="N15" s="47"/>
      <c r="O15" s="53">
        <f t="shared" si="0"/>
        <v>1239</v>
      </c>
      <c r="P15" s="56">
        <f>'2020'!B15</f>
        <v>1274</v>
      </c>
      <c r="Q15" s="13">
        <f t="shared" si="1"/>
        <v>35</v>
      </c>
      <c r="R15" s="30">
        <f t="shared" si="2"/>
        <v>2.8248587570621469E-2</v>
      </c>
      <c r="S15" s="31">
        <v>409688</v>
      </c>
      <c r="T15" s="16">
        <f t="shared" si="3"/>
        <v>3.0242526019800433E-3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428</v>
      </c>
      <c r="C16" s="18">
        <v>518</v>
      </c>
      <c r="D16" s="18">
        <v>445</v>
      </c>
      <c r="E16" s="18">
        <v>452</v>
      </c>
      <c r="F16" s="18">
        <v>455</v>
      </c>
      <c r="G16" s="18">
        <v>458</v>
      </c>
      <c r="H16" s="18">
        <v>465</v>
      </c>
      <c r="I16" s="18">
        <v>552</v>
      </c>
      <c r="J16" s="18">
        <v>478</v>
      </c>
      <c r="K16" s="18">
        <v>476</v>
      </c>
      <c r="L16" s="18">
        <v>480</v>
      </c>
      <c r="M16" s="33">
        <v>559</v>
      </c>
      <c r="N16" s="47"/>
      <c r="O16" s="53">
        <f t="shared" si="0"/>
        <v>428</v>
      </c>
      <c r="P16" s="56">
        <f>'2020'!B16</f>
        <v>474</v>
      </c>
      <c r="Q16" s="13">
        <f t="shared" si="1"/>
        <v>46</v>
      </c>
      <c r="R16" s="30">
        <f t="shared" si="2"/>
        <v>0.10747663551401869</v>
      </c>
      <c r="S16" s="31">
        <v>66805</v>
      </c>
      <c r="T16" s="16">
        <f t="shared" si="3"/>
        <v>6.4067060848738864E-3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508</v>
      </c>
      <c r="C17" s="26">
        <v>510</v>
      </c>
      <c r="D17" s="26">
        <v>512</v>
      </c>
      <c r="E17" s="26">
        <v>508</v>
      </c>
      <c r="F17" s="26">
        <v>509</v>
      </c>
      <c r="G17" s="26">
        <v>505</v>
      </c>
      <c r="H17" s="26">
        <v>511</v>
      </c>
      <c r="I17" s="26">
        <v>516</v>
      </c>
      <c r="J17" s="26">
        <v>524</v>
      </c>
      <c r="K17" s="26">
        <v>527</v>
      </c>
      <c r="L17" s="26">
        <v>521</v>
      </c>
      <c r="M17" s="29">
        <v>521</v>
      </c>
      <c r="N17" s="47"/>
      <c r="O17" s="53">
        <f t="shared" si="0"/>
        <v>508</v>
      </c>
      <c r="P17" s="56">
        <f>'2020'!B17</f>
        <v>521</v>
      </c>
      <c r="Q17" s="13">
        <f t="shared" si="1"/>
        <v>13</v>
      </c>
      <c r="R17" s="30">
        <f t="shared" si="2"/>
        <v>2.5590551181102362E-2</v>
      </c>
      <c r="S17" s="31">
        <v>90521</v>
      </c>
      <c r="T17" s="16">
        <f t="shared" si="3"/>
        <v>5.6119574463384184E-3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405</v>
      </c>
      <c r="C18" s="18">
        <v>402</v>
      </c>
      <c r="D18" s="18">
        <v>397</v>
      </c>
      <c r="E18" s="18">
        <v>407</v>
      </c>
      <c r="F18" s="18">
        <v>411</v>
      </c>
      <c r="G18" s="18">
        <v>422</v>
      </c>
      <c r="H18" s="18">
        <v>424</v>
      </c>
      <c r="I18" s="18">
        <v>428</v>
      </c>
      <c r="J18" s="18">
        <v>449</v>
      </c>
      <c r="K18" s="18">
        <v>451</v>
      </c>
      <c r="L18" s="18">
        <v>448</v>
      </c>
      <c r="M18" s="33">
        <v>449</v>
      </c>
      <c r="N18" s="47"/>
      <c r="O18" s="53">
        <f t="shared" si="0"/>
        <v>405</v>
      </c>
      <c r="P18" s="56">
        <f>'2020'!B18</f>
        <v>444</v>
      </c>
      <c r="Q18" s="13">
        <f t="shared" si="1"/>
        <v>39</v>
      </c>
      <c r="R18" s="30">
        <f t="shared" si="2"/>
        <v>9.6296296296296297E-2</v>
      </c>
      <c r="S18" s="31">
        <v>49763</v>
      </c>
      <c r="T18" s="16">
        <f t="shared" si="3"/>
        <v>8.1385768542893318E-3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472</v>
      </c>
      <c r="C19" s="18">
        <v>477</v>
      </c>
      <c r="D19" s="18">
        <v>468</v>
      </c>
      <c r="E19" s="18">
        <v>471</v>
      </c>
      <c r="F19" s="18">
        <v>473</v>
      </c>
      <c r="G19" s="18">
        <v>471</v>
      </c>
      <c r="H19" s="18">
        <v>469</v>
      </c>
      <c r="I19" s="18">
        <v>472</v>
      </c>
      <c r="J19" s="18">
        <v>472</v>
      </c>
      <c r="K19" s="18">
        <v>471</v>
      </c>
      <c r="L19" s="18">
        <v>471</v>
      </c>
      <c r="M19" s="33">
        <v>472</v>
      </c>
      <c r="N19" s="47"/>
      <c r="O19" s="53">
        <f t="shared" si="0"/>
        <v>472</v>
      </c>
      <c r="P19" s="56">
        <f>'2020'!B19</f>
        <v>472</v>
      </c>
      <c r="Q19" s="13">
        <f t="shared" si="1"/>
        <v>0</v>
      </c>
      <c r="R19" s="30">
        <f t="shared" si="2"/>
        <v>0</v>
      </c>
      <c r="S19" s="31">
        <v>136325</v>
      </c>
      <c r="T19" s="16">
        <f t="shared" si="3"/>
        <v>3.4623143223913443E-3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657</v>
      </c>
      <c r="C20" s="26">
        <v>675</v>
      </c>
      <c r="D20" s="26">
        <v>666</v>
      </c>
      <c r="E20" s="26">
        <v>670</v>
      </c>
      <c r="F20" s="26">
        <v>671</v>
      </c>
      <c r="G20" s="26">
        <v>692</v>
      </c>
      <c r="H20" s="26">
        <v>691</v>
      </c>
      <c r="I20" s="26">
        <v>698</v>
      </c>
      <c r="J20" s="26">
        <v>705</v>
      </c>
      <c r="K20" s="26">
        <v>698</v>
      </c>
      <c r="L20" s="26">
        <v>697</v>
      </c>
      <c r="M20" s="29">
        <v>709</v>
      </c>
      <c r="N20" s="47"/>
      <c r="O20" s="53">
        <f t="shared" si="0"/>
        <v>657</v>
      </c>
      <c r="P20" s="56">
        <f>'2020'!B20</f>
        <v>706</v>
      </c>
      <c r="Q20" s="13">
        <f t="shared" si="1"/>
        <v>49</v>
      </c>
      <c r="R20" s="30">
        <f t="shared" si="2"/>
        <v>7.4581430745814303E-2</v>
      </c>
      <c r="S20" s="31">
        <v>128004</v>
      </c>
      <c r="T20" s="16">
        <f t="shared" si="3"/>
        <v>5.1326521046217303E-3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652</v>
      </c>
      <c r="C21" s="26">
        <v>665</v>
      </c>
      <c r="D21" s="26">
        <v>665</v>
      </c>
      <c r="E21" s="26">
        <v>677</v>
      </c>
      <c r="F21" s="26">
        <v>678</v>
      </c>
      <c r="G21" s="26">
        <v>690</v>
      </c>
      <c r="H21" s="26">
        <v>693</v>
      </c>
      <c r="I21" s="26">
        <v>706</v>
      </c>
      <c r="J21" s="26">
        <v>710</v>
      </c>
      <c r="K21" s="26">
        <v>715</v>
      </c>
      <c r="L21" s="26">
        <v>718</v>
      </c>
      <c r="M21" s="29">
        <v>713</v>
      </c>
      <c r="N21" s="47"/>
      <c r="O21" s="53">
        <f t="shared" si="0"/>
        <v>652</v>
      </c>
      <c r="P21" s="56">
        <f>'2020'!B21</f>
        <v>715</v>
      </c>
      <c r="Q21" s="13">
        <f t="shared" si="1"/>
        <v>63</v>
      </c>
      <c r="R21" s="30">
        <f t="shared" si="2"/>
        <v>9.6625766871165641E-2</v>
      </c>
      <c r="S21" s="31">
        <v>105810</v>
      </c>
      <c r="T21" s="16">
        <f t="shared" si="3"/>
        <v>6.1619884698988752E-3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677</v>
      </c>
      <c r="C22" s="18">
        <v>686</v>
      </c>
      <c r="D22" s="18">
        <v>694</v>
      </c>
      <c r="E22" s="18">
        <v>707</v>
      </c>
      <c r="F22" s="18">
        <v>720</v>
      </c>
      <c r="G22" s="18">
        <v>730</v>
      </c>
      <c r="H22" s="18">
        <v>733</v>
      </c>
      <c r="I22" s="18">
        <v>737</v>
      </c>
      <c r="J22" s="18">
        <v>746</v>
      </c>
      <c r="K22" s="18">
        <v>769</v>
      </c>
      <c r="L22" s="18">
        <v>776</v>
      </c>
      <c r="M22" s="33">
        <v>713</v>
      </c>
      <c r="N22" s="47"/>
      <c r="O22" s="53">
        <f t="shared" si="0"/>
        <v>677</v>
      </c>
      <c r="P22" s="56">
        <f>'2020'!B22</f>
        <v>776</v>
      </c>
      <c r="Q22" s="13">
        <f t="shared" si="1"/>
        <v>99</v>
      </c>
      <c r="R22" s="30">
        <f t="shared" si="2"/>
        <v>0.14623338257016247</v>
      </c>
      <c r="S22" s="31">
        <v>100301</v>
      </c>
      <c r="T22" s="16">
        <f t="shared" si="3"/>
        <v>6.7496834528070508E-3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83</v>
      </c>
      <c r="C23" s="26">
        <v>83</v>
      </c>
      <c r="D23" s="26">
        <v>86</v>
      </c>
      <c r="E23" s="26">
        <v>86</v>
      </c>
      <c r="F23" s="26">
        <v>86</v>
      </c>
      <c r="G23" s="26">
        <v>86</v>
      </c>
      <c r="H23" s="26">
        <v>85</v>
      </c>
      <c r="I23" s="26">
        <v>85</v>
      </c>
      <c r="J23" s="26">
        <v>84</v>
      </c>
      <c r="K23" s="26">
        <v>82</v>
      </c>
      <c r="L23" s="26">
        <v>80</v>
      </c>
      <c r="M23" s="29">
        <v>80</v>
      </c>
      <c r="N23" s="47"/>
      <c r="O23" s="53">
        <f t="shared" si="0"/>
        <v>83</v>
      </c>
      <c r="P23" s="56">
        <f>'2020'!B23</f>
        <v>78</v>
      </c>
      <c r="Q23" s="13">
        <f t="shared" si="1"/>
        <v>-5</v>
      </c>
      <c r="R23" s="30">
        <f t="shared" si="2"/>
        <v>-6.0240963855421686E-2</v>
      </c>
      <c r="S23" s="31">
        <v>14471</v>
      </c>
      <c r="T23" s="16">
        <f t="shared" si="3"/>
        <v>5.7356091493331492E-3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1447</v>
      </c>
      <c r="C24" s="18">
        <v>1470</v>
      </c>
      <c r="D24" s="18">
        <v>1461</v>
      </c>
      <c r="E24" s="18">
        <v>1486</v>
      </c>
      <c r="F24" s="18">
        <v>1489</v>
      </c>
      <c r="G24" s="18">
        <v>1488</v>
      </c>
      <c r="H24" s="18">
        <v>1498</v>
      </c>
      <c r="I24" s="18">
        <v>1538</v>
      </c>
      <c r="J24" s="18">
        <v>1564</v>
      </c>
      <c r="K24" s="18">
        <v>1571</v>
      </c>
      <c r="L24" s="18">
        <v>1571</v>
      </c>
      <c r="M24" s="33">
        <v>1580</v>
      </c>
      <c r="N24" s="47"/>
      <c r="O24" s="53">
        <f t="shared" si="0"/>
        <v>1447</v>
      </c>
      <c r="P24" s="56">
        <f>'2020'!B24</f>
        <v>1582</v>
      </c>
      <c r="Q24" s="13">
        <f t="shared" si="1"/>
        <v>135</v>
      </c>
      <c r="R24" s="30">
        <f t="shared" si="2"/>
        <v>9.3296475466482384E-2</v>
      </c>
      <c r="S24" s="31">
        <v>424558</v>
      </c>
      <c r="T24" s="16">
        <f t="shared" si="3"/>
        <v>3.4082504628342889E-3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510</v>
      </c>
      <c r="C25" s="26">
        <v>516</v>
      </c>
      <c r="D25" s="26">
        <v>510</v>
      </c>
      <c r="E25" s="26">
        <v>524</v>
      </c>
      <c r="F25" s="26">
        <v>523</v>
      </c>
      <c r="G25" s="26">
        <v>515</v>
      </c>
      <c r="H25" s="26">
        <v>526</v>
      </c>
      <c r="I25" s="26">
        <v>528</v>
      </c>
      <c r="J25" s="26">
        <v>547</v>
      </c>
      <c r="K25" s="26">
        <v>551</v>
      </c>
      <c r="L25" s="26">
        <v>555</v>
      </c>
      <c r="M25" s="29">
        <v>555</v>
      </c>
      <c r="N25" s="47"/>
      <c r="O25" s="53">
        <f t="shared" si="0"/>
        <v>510</v>
      </c>
      <c r="P25" s="56">
        <f>'2020'!B25</f>
        <v>551</v>
      </c>
      <c r="Q25" s="13">
        <f t="shared" si="1"/>
        <v>41</v>
      </c>
      <c r="R25" s="30">
        <f t="shared" si="2"/>
        <v>8.0392156862745104E-2</v>
      </c>
      <c r="S25" s="31">
        <v>112165</v>
      </c>
      <c r="T25" s="16">
        <f t="shared" si="3"/>
        <v>4.5468729104444347E-3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449</v>
      </c>
      <c r="C26" s="18">
        <v>458</v>
      </c>
      <c r="D26" s="18">
        <v>456</v>
      </c>
      <c r="E26" s="18">
        <v>455</v>
      </c>
      <c r="F26" s="18">
        <v>454</v>
      </c>
      <c r="G26" s="18">
        <v>454</v>
      </c>
      <c r="H26" s="18">
        <v>465</v>
      </c>
      <c r="I26" s="18">
        <v>469</v>
      </c>
      <c r="J26" s="18">
        <v>485</v>
      </c>
      <c r="K26" s="18">
        <v>485</v>
      </c>
      <c r="L26" s="18">
        <v>487</v>
      </c>
      <c r="M26" s="33">
        <v>487</v>
      </c>
      <c r="N26" s="47"/>
      <c r="O26" s="53">
        <f t="shared" si="0"/>
        <v>449</v>
      </c>
      <c r="P26" s="56">
        <f>'2020'!B26</f>
        <v>491</v>
      </c>
      <c r="Q26" s="13">
        <f t="shared" si="1"/>
        <v>42</v>
      </c>
      <c r="R26" s="30">
        <f t="shared" si="2"/>
        <v>9.3541202672605794E-2</v>
      </c>
      <c r="S26" s="31">
        <v>111428</v>
      </c>
      <c r="T26" s="16">
        <f t="shared" si="3"/>
        <v>4.029507843629967E-3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350</v>
      </c>
      <c r="C27" s="26">
        <v>358</v>
      </c>
      <c r="D27" s="26">
        <v>359</v>
      </c>
      <c r="E27" s="26">
        <v>371</v>
      </c>
      <c r="F27" s="26">
        <v>369</v>
      </c>
      <c r="G27" s="26">
        <v>367</v>
      </c>
      <c r="H27" s="26">
        <v>375</v>
      </c>
      <c r="I27" s="26">
        <v>377</v>
      </c>
      <c r="J27" s="26">
        <v>380</v>
      </c>
      <c r="K27" s="26">
        <v>381</v>
      </c>
      <c r="L27" s="26">
        <v>387</v>
      </c>
      <c r="M27" s="29">
        <v>390</v>
      </c>
      <c r="N27" s="47"/>
      <c r="O27" s="53">
        <f t="shared" si="0"/>
        <v>350</v>
      </c>
      <c r="P27" s="56">
        <f>'2020'!B27</f>
        <v>392</v>
      </c>
      <c r="Q27" s="13">
        <f t="shared" si="1"/>
        <v>42</v>
      </c>
      <c r="R27" s="30">
        <f t="shared" si="2"/>
        <v>0.12</v>
      </c>
      <c r="S27" s="31">
        <v>51629</v>
      </c>
      <c r="T27" s="16">
        <f t="shared" si="3"/>
        <v>6.7791357570357747E-3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530</v>
      </c>
      <c r="C28" s="18">
        <v>541</v>
      </c>
      <c r="D28" s="18">
        <v>542</v>
      </c>
      <c r="E28" s="18">
        <v>552</v>
      </c>
      <c r="F28" s="18">
        <v>553</v>
      </c>
      <c r="G28" s="18">
        <v>552</v>
      </c>
      <c r="H28" s="18">
        <v>563</v>
      </c>
      <c r="I28" s="18">
        <v>580</v>
      </c>
      <c r="J28" s="18">
        <v>600</v>
      </c>
      <c r="K28" s="18">
        <v>600</v>
      </c>
      <c r="L28" s="18">
        <v>602</v>
      </c>
      <c r="M28" s="33">
        <v>609</v>
      </c>
      <c r="N28" s="47"/>
      <c r="O28" s="53">
        <f t="shared" si="0"/>
        <v>530</v>
      </c>
      <c r="P28" s="56">
        <f>'2020'!B28</f>
        <v>609</v>
      </c>
      <c r="Q28" s="35">
        <f t="shared" si="1"/>
        <v>79</v>
      </c>
      <c r="R28" s="14">
        <f t="shared" si="2"/>
        <v>0.1490566037735849</v>
      </c>
      <c r="S28" s="31">
        <v>81284</v>
      </c>
      <c r="T28" s="16">
        <f t="shared" si="3"/>
        <v>6.5203484080507846E-3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514</v>
      </c>
      <c r="C29" s="18">
        <v>516</v>
      </c>
      <c r="D29" s="18">
        <v>515</v>
      </c>
      <c r="E29" s="18">
        <v>524</v>
      </c>
      <c r="F29" s="18">
        <v>523</v>
      </c>
      <c r="G29" s="18">
        <v>531</v>
      </c>
      <c r="H29" s="18">
        <v>540</v>
      </c>
      <c r="I29" s="18">
        <v>556</v>
      </c>
      <c r="J29" s="18">
        <v>576</v>
      </c>
      <c r="K29" s="18">
        <v>575</v>
      </c>
      <c r="L29" s="18">
        <v>582</v>
      </c>
      <c r="M29" s="33">
        <v>584</v>
      </c>
      <c r="N29" s="47"/>
      <c r="O29" s="53">
        <f t="shared" si="0"/>
        <v>514</v>
      </c>
      <c r="P29" s="56">
        <f>'2020'!B29</f>
        <v>582</v>
      </c>
      <c r="Q29" s="13">
        <f t="shared" si="1"/>
        <v>68</v>
      </c>
      <c r="R29" s="30">
        <f t="shared" si="2"/>
        <v>0.13229571984435798</v>
      </c>
      <c r="S29" s="31">
        <v>102705</v>
      </c>
      <c r="T29" s="16">
        <f t="shared" si="3"/>
        <v>5.0046248965483668E-3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146</v>
      </c>
      <c r="C30" s="26">
        <v>151</v>
      </c>
      <c r="D30" s="26">
        <v>149</v>
      </c>
      <c r="E30" s="26">
        <v>150</v>
      </c>
      <c r="F30" s="26">
        <v>150</v>
      </c>
      <c r="G30" s="26">
        <v>150</v>
      </c>
      <c r="H30" s="26">
        <v>152</v>
      </c>
      <c r="I30" s="26">
        <v>155</v>
      </c>
      <c r="J30" s="26">
        <v>157</v>
      </c>
      <c r="K30" s="26">
        <v>160</v>
      </c>
      <c r="L30" s="26">
        <v>163</v>
      </c>
      <c r="M30" s="29">
        <v>165</v>
      </c>
      <c r="N30" s="47"/>
      <c r="O30" s="53">
        <f t="shared" si="0"/>
        <v>146</v>
      </c>
      <c r="P30" s="57">
        <f>'2020'!B30</f>
        <v>163</v>
      </c>
      <c r="Q30" s="13">
        <f t="shared" si="1"/>
        <v>17</v>
      </c>
      <c r="R30" s="30">
        <f t="shared" si="2"/>
        <v>0.11643835616438356</v>
      </c>
      <c r="S30" s="31">
        <v>18299</v>
      </c>
      <c r="T30" s="16">
        <f t="shared" si="3"/>
        <v>7.9785780643751025E-3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20164</v>
      </c>
      <c r="C31" s="38">
        <f t="shared" si="4"/>
        <v>20421</v>
      </c>
      <c r="D31" s="38">
        <f t="shared" si="4"/>
        <v>20276</v>
      </c>
      <c r="E31" s="38">
        <f t="shared" si="4"/>
        <v>20503</v>
      </c>
      <c r="F31" s="38">
        <f t="shared" si="4"/>
        <v>20542</v>
      </c>
      <c r="G31" s="38">
        <f t="shared" si="4"/>
        <v>20612</v>
      </c>
      <c r="H31" s="38">
        <f t="shared" si="4"/>
        <v>20912</v>
      </c>
      <c r="I31" s="38">
        <f t="shared" si="4"/>
        <v>21205</v>
      </c>
      <c r="J31" s="38">
        <f t="shared" si="4"/>
        <v>21426</v>
      </c>
      <c r="K31" s="38">
        <f t="shared" si="4"/>
        <v>21577</v>
      </c>
      <c r="L31" s="38">
        <f t="shared" si="4"/>
        <v>21651</v>
      </c>
      <c r="M31" s="38">
        <f t="shared" si="4"/>
        <v>21714</v>
      </c>
      <c r="N31" s="54"/>
      <c r="O31" s="39">
        <f t="shared" ref="O31:P31" si="5">SUM(O6:O30)</f>
        <v>19483</v>
      </c>
      <c r="P31" s="40">
        <f t="shared" si="5"/>
        <v>20973</v>
      </c>
      <c r="Q31" s="41">
        <f t="shared" si="1"/>
        <v>1490</v>
      </c>
      <c r="R31" s="42">
        <f t="shared" si="2"/>
        <v>7.6476928604424371E-2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B31-'2018'!M31</f>
        <v>95</v>
      </c>
      <c r="C32" s="45">
        <f t="shared" ref="C32:F32" si="6">C31-B31</f>
        <v>257</v>
      </c>
      <c r="D32" s="45">
        <f t="shared" si="6"/>
        <v>-145</v>
      </c>
      <c r="E32" s="45">
        <f t="shared" si="6"/>
        <v>227</v>
      </c>
      <c r="F32" s="45">
        <f t="shared" si="6"/>
        <v>39</v>
      </c>
      <c r="G32" s="45">
        <f>G31-E31</f>
        <v>109</v>
      </c>
      <c r="H32" s="45">
        <f t="shared" ref="H32:J32" si="7">H31-G31</f>
        <v>300</v>
      </c>
      <c r="I32" s="45">
        <f t="shared" si="7"/>
        <v>293</v>
      </c>
      <c r="J32" s="45">
        <f t="shared" si="7"/>
        <v>221</v>
      </c>
      <c r="K32" s="45">
        <f>K31-I31</f>
        <v>372</v>
      </c>
      <c r="L32" s="45">
        <f t="shared" ref="L32:M32" si="8">L31-K31</f>
        <v>74</v>
      </c>
      <c r="M32" s="45">
        <f t="shared" si="8"/>
        <v>63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5.6640625" customWidth="1"/>
    <col min="4" max="4" width="6.44140625" customWidth="1"/>
    <col min="5" max="8" width="6" customWidth="1"/>
    <col min="9" max="9" width="6.5546875" customWidth="1"/>
    <col min="10" max="12" width="6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9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43161</v>
      </c>
      <c r="E4" s="3">
        <v>43193</v>
      </c>
      <c r="F4" s="3">
        <v>43221</v>
      </c>
      <c r="G4" s="3">
        <v>43252</v>
      </c>
      <c r="H4" s="3">
        <v>43284</v>
      </c>
      <c r="I4" s="3">
        <v>43313</v>
      </c>
      <c r="J4" s="3">
        <v>43344</v>
      </c>
      <c r="K4" s="3">
        <v>43375</v>
      </c>
      <c r="L4" s="3">
        <v>43409</v>
      </c>
      <c r="M4" s="3">
        <v>43438</v>
      </c>
      <c r="N4" s="50"/>
      <c r="O4" s="5" t="s">
        <v>47</v>
      </c>
      <c r="P4" s="6" t="s">
        <v>48</v>
      </c>
      <c r="Q4" s="5" t="s">
        <v>5</v>
      </c>
      <c r="R4" s="6" t="s">
        <v>6</v>
      </c>
      <c r="S4" s="5" t="s">
        <v>7</v>
      </c>
      <c r="T4" s="6" t="s">
        <v>45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625</v>
      </c>
      <c r="C5" s="8">
        <v>627</v>
      </c>
      <c r="D5" s="8">
        <v>600</v>
      </c>
      <c r="E5" s="8">
        <v>611</v>
      </c>
      <c r="F5" s="8"/>
      <c r="G5" s="8">
        <v>585</v>
      </c>
      <c r="H5" s="8">
        <v>636</v>
      </c>
      <c r="I5" s="8">
        <v>659</v>
      </c>
      <c r="J5" s="8"/>
      <c r="K5" s="8">
        <v>703</v>
      </c>
      <c r="L5" s="8">
        <v>655</v>
      </c>
      <c r="M5" s="10">
        <v>685</v>
      </c>
      <c r="N5" s="50"/>
      <c r="O5" s="51">
        <f t="shared" ref="O5:O30" si="0">B5</f>
        <v>625</v>
      </c>
      <c r="P5" s="12">
        <f>'2019'!B5</f>
        <v>681</v>
      </c>
      <c r="Q5" s="13">
        <f t="shared" ref="Q5:Q31" si="1">P5-O5</f>
        <v>56</v>
      </c>
      <c r="R5" s="14">
        <f t="shared" ref="R5:R31" si="2">Q5/O5</f>
        <v>8.9599999999999999E-2</v>
      </c>
      <c r="S5" s="15">
        <v>76328</v>
      </c>
      <c r="T5" s="16">
        <f t="shared" ref="T5:T30" si="3">SUM(O5/S5)</f>
        <v>8.1883450372078406E-3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404</v>
      </c>
      <c r="C6" s="18">
        <v>401</v>
      </c>
      <c r="D6" s="18">
        <v>402</v>
      </c>
      <c r="E6" s="18">
        <v>396</v>
      </c>
      <c r="F6" s="19"/>
      <c r="G6" s="18">
        <v>404</v>
      </c>
      <c r="H6" s="19">
        <v>401</v>
      </c>
      <c r="I6" s="18">
        <v>401</v>
      </c>
      <c r="J6" s="18"/>
      <c r="K6" s="18">
        <v>408</v>
      </c>
      <c r="L6" s="18">
        <v>407</v>
      </c>
      <c r="M6" s="21">
        <v>411</v>
      </c>
      <c r="N6" s="52"/>
      <c r="O6" s="51">
        <f t="shared" si="0"/>
        <v>404</v>
      </c>
      <c r="P6" s="56">
        <f>'2019'!B6</f>
        <v>414</v>
      </c>
      <c r="Q6" s="13">
        <f t="shared" si="1"/>
        <v>10</v>
      </c>
      <c r="R6" s="14">
        <f t="shared" si="2"/>
        <v>2.4752475247524754E-2</v>
      </c>
      <c r="S6" s="24">
        <v>43622</v>
      </c>
      <c r="T6" s="16">
        <f t="shared" si="3"/>
        <v>9.2613818715327131E-3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249</v>
      </c>
      <c r="C7" s="26">
        <v>249</v>
      </c>
      <c r="D7" s="26">
        <v>252</v>
      </c>
      <c r="E7" s="26">
        <v>242</v>
      </c>
      <c r="F7" s="27"/>
      <c r="G7" s="26">
        <v>250</v>
      </c>
      <c r="H7" s="27">
        <v>247</v>
      </c>
      <c r="I7" s="26">
        <v>247</v>
      </c>
      <c r="J7" s="26"/>
      <c r="K7" s="26">
        <v>259</v>
      </c>
      <c r="L7" s="26">
        <v>260</v>
      </c>
      <c r="M7" s="29">
        <v>262</v>
      </c>
      <c r="N7" s="47"/>
      <c r="O7" s="53">
        <f t="shared" si="0"/>
        <v>249</v>
      </c>
      <c r="P7" s="56">
        <f>'2019'!B7</f>
        <v>267</v>
      </c>
      <c r="Q7" s="13">
        <f t="shared" si="1"/>
        <v>18</v>
      </c>
      <c r="R7" s="30">
        <f t="shared" si="2"/>
        <v>7.2289156626506021E-2</v>
      </c>
      <c r="S7" s="31">
        <v>46179</v>
      </c>
      <c r="T7" s="16">
        <f t="shared" si="3"/>
        <v>5.3920613265770155E-3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199</v>
      </c>
      <c r="C8" s="18">
        <v>195</v>
      </c>
      <c r="D8" s="18">
        <v>198</v>
      </c>
      <c r="E8" s="18">
        <v>198</v>
      </c>
      <c r="F8" s="18"/>
      <c r="G8" s="18">
        <v>203</v>
      </c>
      <c r="H8" s="18">
        <v>202</v>
      </c>
      <c r="I8" s="18">
        <v>201</v>
      </c>
      <c r="J8" s="18"/>
      <c r="K8" s="18">
        <v>209</v>
      </c>
      <c r="L8" s="18">
        <v>208</v>
      </c>
      <c r="M8" s="32">
        <v>212</v>
      </c>
      <c r="N8" s="47"/>
      <c r="O8" s="53">
        <f t="shared" si="0"/>
        <v>199</v>
      </c>
      <c r="P8" s="56">
        <f>'2019'!B8</f>
        <v>213</v>
      </c>
      <c r="Q8" s="13">
        <f t="shared" si="1"/>
        <v>14</v>
      </c>
      <c r="R8" s="30">
        <f t="shared" si="2"/>
        <v>7.0351758793969849E-2</v>
      </c>
      <c r="S8" s="31">
        <v>51217</v>
      </c>
      <c r="T8" s="16">
        <f t="shared" si="3"/>
        <v>3.8854286662631547E-3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2777</v>
      </c>
      <c r="C9" s="26">
        <v>2781</v>
      </c>
      <c r="D9" s="26">
        <v>2811</v>
      </c>
      <c r="E9" s="26">
        <v>2790</v>
      </c>
      <c r="F9" s="26"/>
      <c r="G9" s="26">
        <v>2878</v>
      </c>
      <c r="H9" s="26">
        <v>2900</v>
      </c>
      <c r="I9" s="26">
        <v>2891</v>
      </c>
      <c r="J9" s="26"/>
      <c r="K9" s="26">
        <v>2933</v>
      </c>
      <c r="L9" s="26">
        <v>2995</v>
      </c>
      <c r="M9" s="29">
        <v>3061</v>
      </c>
      <c r="N9" s="47"/>
      <c r="O9" s="53">
        <f t="shared" si="0"/>
        <v>2777</v>
      </c>
      <c r="P9" s="56">
        <f>'2019'!B9</f>
        <v>3066</v>
      </c>
      <c r="Q9" s="13">
        <f t="shared" si="1"/>
        <v>289</v>
      </c>
      <c r="R9" s="30">
        <f t="shared" si="2"/>
        <v>0.10406913935902053</v>
      </c>
      <c r="S9" s="31">
        <v>334509</v>
      </c>
      <c r="T9" s="16">
        <f t="shared" si="3"/>
        <v>8.3017198341449709E-3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2697</v>
      </c>
      <c r="C10" s="18">
        <v>2683</v>
      </c>
      <c r="D10" s="18">
        <v>2689</v>
      </c>
      <c r="E10" s="18">
        <v>2662</v>
      </c>
      <c r="F10" s="18"/>
      <c r="G10" s="18">
        <v>2756</v>
      </c>
      <c r="H10" s="18">
        <v>2768</v>
      </c>
      <c r="I10" s="18">
        <v>2754</v>
      </c>
      <c r="J10" s="18"/>
      <c r="K10" s="18">
        <v>2770</v>
      </c>
      <c r="L10" s="18">
        <v>2786</v>
      </c>
      <c r="M10" s="33">
        <v>2888</v>
      </c>
      <c r="N10" s="47"/>
      <c r="O10" s="53">
        <f t="shared" si="0"/>
        <v>2697</v>
      </c>
      <c r="P10" s="56">
        <f>'2019'!B10</f>
        <v>2908</v>
      </c>
      <c r="Q10" s="13">
        <f t="shared" si="1"/>
        <v>211</v>
      </c>
      <c r="R10" s="30">
        <f t="shared" si="2"/>
        <v>7.8235076010381904E-2</v>
      </c>
      <c r="S10" s="31">
        <v>1175173</v>
      </c>
      <c r="T10" s="16">
        <f t="shared" si="3"/>
        <v>2.2949812495692123E-3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1240</v>
      </c>
      <c r="C11" s="26">
        <v>1234</v>
      </c>
      <c r="D11" s="26">
        <v>1237</v>
      </c>
      <c r="E11" s="26">
        <v>1221</v>
      </c>
      <c r="F11" s="26"/>
      <c r="G11" s="26">
        <v>1247</v>
      </c>
      <c r="H11" s="26">
        <v>1252</v>
      </c>
      <c r="I11" s="26">
        <v>1249</v>
      </c>
      <c r="J11" s="26"/>
      <c r="K11" s="26">
        <v>1263</v>
      </c>
      <c r="L11" s="26">
        <v>1253</v>
      </c>
      <c r="M11" s="29">
        <v>1266</v>
      </c>
      <c r="N11" s="47"/>
      <c r="O11" s="53">
        <f t="shared" si="0"/>
        <v>1240</v>
      </c>
      <c r="P11" s="56">
        <f>'2019'!B11</f>
        <v>1275</v>
      </c>
      <c r="Q11" s="13">
        <f t="shared" si="1"/>
        <v>35</v>
      </c>
      <c r="R11" s="30">
        <f t="shared" si="2"/>
        <v>2.8225806451612902E-2</v>
      </c>
      <c r="S11" s="31">
        <v>389856</v>
      </c>
      <c r="T11" s="16">
        <f t="shared" si="3"/>
        <v>3.1806615776081423E-3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1283</v>
      </c>
      <c r="C12" s="18">
        <v>1290</v>
      </c>
      <c r="D12" s="18">
        <v>1313</v>
      </c>
      <c r="E12" s="18">
        <v>1307</v>
      </c>
      <c r="F12" s="18"/>
      <c r="G12" s="18">
        <v>1349</v>
      </c>
      <c r="H12" s="18">
        <v>1357</v>
      </c>
      <c r="I12" s="18">
        <v>1365</v>
      </c>
      <c r="J12" s="18"/>
      <c r="K12" s="18">
        <v>1401</v>
      </c>
      <c r="L12" s="18">
        <v>1413</v>
      </c>
      <c r="M12" s="33">
        <v>1427</v>
      </c>
      <c r="N12" s="47"/>
      <c r="O12" s="53">
        <f t="shared" si="0"/>
        <v>1283</v>
      </c>
      <c r="P12" s="56">
        <f>'2019'!B12</f>
        <v>1426</v>
      </c>
      <c r="Q12" s="13">
        <f t="shared" si="1"/>
        <v>143</v>
      </c>
      <c r="R12" s="30">
        <f t="shared" si="2"/>
        <v>0.11145752143413874</v>
      </c>
      <c r="S12" s="31">
        <v>226832</v>
      </c>
      <c r="T12" s="16">
        <f t="shared" si="3"/>
        <v>5.6561684418424208E-3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551</v>
      </c>
      <c r="C13" s="26">
        <v>550</v>
      </c>
      <c r="D13" s="26">
        <v>554</v>
      </c>
      <c r="E13" s="26">
        <v>552</v>
      </c>
      <c r="F13" s="26"/>
      <c r="G13" s="26">
        <v>567</v>
      </c>
      <c r="H13" s="26">
        <v>566</v>
      </c>
      <c r="I13" s="26">
        <v>562</v>
      </c>
      <c r="J13" s="26"/>
      <c r="K13" s="26">
        <v>571</v>
      </c>
      <c r="L13" s="26">
        <v>574</v>
      </c>
      <c r="M13" s="29">
        <v>592</v>
      </c>
      <c r="N13" s="47"/>
      <c r="O13" s="53">
        <f t="shared" si="0"/>
        <v>551</v>
      </c>
      <c r="P13" s="56">
        <f>'2019'!B13</f>
        <v>592</v>
      </c>
      <c r="Q13" s="13">
        <f t="shared" si="1"/>
        <v>41</v>
      </c>
      <c r="R13" s="30">
        <f t="shared" si="2"/>
        <v>7.441016333938294E-2</v>
      </c>
      <c r="S13" s="31">
        <v>92411</v>
      </c>
      <c r="T13" s="16">
        <f t="shared" si="3"/>
        <v>5.9624936425317328E-3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235</v>
      </c>
      <c r="C14" s="18">
        <v>233</v>
      </c>
      <c r="D14" s="18">
        <v>234</v>
      </c>
      <c r="E14" s="18">
        <v>235</v>
      </c>
      <c r="F14" s="18"/>
      <c r="G14" s="18">
        <v>240</v>
      </c>
      <c r="H14" s="18">
        <v>250</v>
      </c>
      <c r="I14" s="18">
        <v>252</v>
      </c>
      <c r="J14" s="18"/>
      <c r="K14" s="18">
        <v>253</v>
      </c>
      <c r="L14" s="18">
        <v>251</v>
      </c>
      <c r="M14" s="33">
        <v>255</v>
      </c>
      <c r="N14" s="47"/>
      <c r="O14" s="53">
        <f t="shared" si="0"/>
        <v>235</v>
      </c>
      <c r="P14" s="56">
        <f>'2019'!B14</f>
        <v>255</v>
      </c>
      <c r="Q14" s="13">
        <f t="shared" si="1"/>
        <v>20</v>
      </c>
      <c r="R14" s="30">
        <f t="shared" si="2"/>
        <v>8.5106382978723402E-2</v>
      </c>
      <c r="S14" s="31">
        <v>96205</v>
      </c>
      <c r="T14" s="16">
        <f t="shared" si="3"/>
        <v>2.4427004833428617E-3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1204</v>
      </c>
      <c r="C15" s="26">
        <v>1200</v>
      </c>
      <c r="D15" s="26">
        <v>1226</v>
      </c>
      <c r="E15" s="26">
        <v>1208</v>
      </c>
      <c r="F15" s="26"/>
      <c r="G15" s="26">
        <v>1217</v>
      </c>
      <c r="H15" s="26">
        <v>1219</v>
      </c>
      <c r="I15" s="26">
        <v>1228</v>
      </c>
      <c r="J15" s="26"/>
      <c r="K15" s="26">
        <v>1228</v>
      </c>
      <c r="L15" s="26">
        <v>1214</v>
      </c>
      <c r="M15" s="29">
        <v>1235</v>
      </c>
      <c r="N15" s="47"/>
      <c r="O15" s="53">
        <f t="shared" si="0"/>
        <v>1204</v>
      </c>
      <c r="P15" s="56">
        <f>'2019'!B15</f>
        <v>1239</v>
      </c>
      <c r="Q15" s="13">
        <f t="shared" si="1"/>
        <v>35</v>
      </c>
      <c r="R15" s="30">
        <f t="shared" si="2"/>
        <v>2.9069767441860465E-2</v>
      </c>
      <c r="S15" s="31">
        <v>409688</v>
      </c>
      <c r="T15" s="16">
        <f t="shared" si="3"/>
        <v>2.9388217375173301E-3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396</v>
      </c>
      <c r="C16" s="18">
        <v>398</v>
      </c>
      <c r="D16" s="18">
        <v>398</v>
      </c>
      <c r="E16" s="18">
        <v>407</v>
      </c>
      <c r="F16" s="18"/>
      <c r="G16" s="18">
        <v>420</v>
      </c>
      <c r="H16" s="18">
        <v>421</v>
      </c>
      <c r="I16" s="18">
        <v>421</v>
      </c>
      <c r="J16" s="18"/>
      <c r="K16" s="18">
        <v>421</v>
      </c>
      <c r="L16" s="18">
        <v>422</v>
      </c>
      <c r="M16" s="33">
        <v>426</v>
      </c>
      <c r="N16" s="47"/>
      <c r="O16" s="53">
        <f t="shared" si="0"/>
        <v>396</v>
      </c>
      <c r="P16" s="56">
        <f>'2019'!B16</f>
        <v>428</v>
      </c>
      <c r="Q16" s="13">
        <f t="shared" si="1"/>
        <v>32</v>
      </c>
      <c r="R16" s="30">
        <f t="shared" si="2"/>
        <v>8.0808080808080815E-2</v>
      </c>
      <c r="S16" s="31">
        <v>66805</v>
      </c>
      <c r="T16" s="16">
        <f t="shared" si="3"/>
        <v>5.9277000224534091E-3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476</v>
      </c>
      <c r="C17" s="26">
        <v>475</v>
      </c>
      <c r="D17" s="26">
        <v>469</v>
      </c>
      <c r="E17" s="26">
        <v>473</v>
      </c>
      <c r="F17" s="26"/>
      <c r="G17" s="26">
        <v>486</v>
      </c>
      <c r="H17" s="26">
        <v>484</v>
      </c>
      <c r="I17" s="26">
        <v>482</v>
      </c>
      <c r="J17" s="26"/>
      <c r="K17" s="26">
        <v>486</v>
      </c>
      <c r="L17" s="26">
        <v>495</v>
      </c>
      <c r="M17" s="29">
        <v>511</v>
      </c>
      <c r="N17" s="47"/>
      <c r="O17" s="53">
        <f t="shared" si="0"/>
        <v>476</v>
      </c>
      <c r="P17" s="56">
        <f>'2019'!B17</f>
        <v>508</v>
      </c>
      <c r="Q17" s="13">
        <f t="shared" si="1"/>
        <v>32</v>
      </c>
      <c r="R17" s="30">
        <f t="shared" si="2"/>
        <v>6.7226890756302518E-2</v>
      </c>
      <c r="S17" s="31">
        <v>90521</v>
      </c>
      <c r="T17" s="16">
        <f t="shared" si="3"/>
        <v>5.2584483158604079E-3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356</v>
      </c>
      <c r="C18" s="18">
        <v>360</v>
      </c>
      <c r="D18" s="18">
        <v>363</v>
      </c>
      <c r="E18" s="18">
        <v>363</v>
      </c>
      <c r="F18" s="18"/>
      <c r="G18" s="18">
        <v>369</v>
      </c>
      <c r="H18" s="18">
        <v>374</v>
      </c>
      <c r="I18" s="18">
        <v>372</v>
      </c>
      <c r="J18" s="18"/>
      <c r="K18" s="18">
        <v>393</v>
      </c>
      <c r="L18" s="18">
        <v>396</v>
      </c>
      <c r="M18" s="33">
        <v>404</v>
      </c>
      <c r="N18" s="47"/>
      <c r="O18" s="53">
        <f t="shared" si="0"/>
        <v>356</v>
      </c>
      <c r="P18" s="56">
        <f>'2019'!B18</f>
        <v>405</v>
      </c>
      <c r="Q18" s="13">
        <f t="shared" si="1"/>
        <v>49</v>
      </c>
      <c r="R18" s="30">
        <f t="shared" si="2"/>
        <v>0.13764044943820225</v>
      </c>
      <c r="S18" s="31">
        <v>49763</v>
      </c>
      <c r="T18" s="16">
        <f t="shared" si="3"/>
        <v>7.1539095311777823E-3</v>
      </c>
      <c r="U18" s="48"/>
      <c r="V18" s="48"/>
      <c r="W18" s="48"/>
      <c r="X18" s="48"/>
      <c r="Y18" s="48"/>
      <c r="Z18" s="48"/>
    </row>
    <row r="19" spans="1:26" ht="14.25" customHeight="1">
      <c r="A19" s="25" t="s">
        <v>24</v>
      </c>
      <c r="B19" s="26">
        <v>599</v>
      </c>
      <c r="C19" s="26">
        <v>598</v>
      </c>
      <c r="D19" s="26">
        <v>601</v>
      </c>
      <c r="E19" s="26">
        <v>608</v>
      </c>
      <c r="F19" s="26"/>
      <c r="G19" s="26">
        <v>630</v>
      </c>
      <c r="H19" s="26">
        <v>631</v>
      </c>
      <c r="I19" s="26">
        <v>633</v>
      </c>
      <c r="J19" s="26"/>
      <c r="K19" s="26">
        <v>638</v>
      </c>
      <c r="L19" s="26">
        <v>628</v>
      </c>
      <c r="M19" s="29">
        <v>647</v>
      </c>
      <c r="N19" s="47"/>
      <c r="O19" s="53">
        <f t="shared" si="0"/>
        <v>599</v>
      </c>
      <c r="P19" s="56">
        <f>'2019'!B20</f>
        <v>657</v>
      </c>
      <c r="Q19" s="13">
        <f t="shared" si="1"/>
        <v>58</v>
      </c>
      <c r="R19" s="30">
        <f t="shared" si="2"/>
        <v>9.6828046744574292E-2</v>
      </c>
      <c r="S19" s="31">
        <v>128004</v>
      </c>
      <c r="T19" s="16">
        <f t="shared" si="3"/>
        <v>4.6795412643354899E-3</v>
      </c>
      <c r="U19" s="48"/>
      <c r="V19" s="48"/>
      <c r="W19" s="48"/>
      <c r="X19" s="48"/>
      <c r="Y19" s="48"/>
      <c r="Z19" s="48"/>
    </row>
    <row r="20" spans="1:26" ht="14.25" customHeight="1">
      <c r="A20" s="17" t="s">
        <v>49</v>
      </c>
      <c r="B20" s="18">
        <v>454</v>
      </c>
      <c r="C20" s="18">
        <v>456</v>
      </c>
      <c r="D20" s="18">
        <v>461</v>
      </c>
      <c r="E20" s="18">
        <v>459</v>
      </c>
      <c r="F20" s="18"/>
      <c r="G20" s="18">
        <v>471</v>
      </c>
      <c r="H20" s="18">
        <v>470</v>
      </c>
      <c r="I20" s="18">
        <v>472</v>
      </c>
      <c r="J20" s="18"/>
      <c r="K20" s="18">
        <v>479</v>
      </c>
      <c r="L20" s="18">
        <v>470</v>
      </c>
      <c r="M20" s="33">
        <v>472</v>
      </c>
      <c r="N20" s="47"/>
      <c r="O20" s="53">
        <f t="shared" si="0"/>
        <v>454</v>
      </c>
      <c r="P20" s="56">
        <f>'2019'!B19</f>
        <v>472</v>
      </c>
      <c r="Q20" s="13">
        <f t="shared" si="1"/>
        <v>18</v>
      </c>
      <c r="R20" s="30">
        <f t="shared" si="2"/>
        <v>3.9647577092511016E-2</v>
      </c>
      <c r="S20" s="31">
        <v>136325</v>
      </c>
      <c r="T20" s="16">
        <f t="shared" si="3"/>
        <v>3.3302769117916744E-3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605</v>
      </c>
      <c r="C21" s="26">
        <v>600</v>
      </c>
      <c r="D21" s="26">
        <v>600</v>
      </c>
      <c r="E21" s="26">
        <v>605</v>
      </c>
      <c r="F21" s="26"/>
      <c r="G21" s="26">
        <v>616</v>
      </c>
      <c r="H21" s="26">
        <v>611</v>
      </c>
      <c r="I21" s="26">
        <v>614</v>
      </c>
      <c r="J21" s="26"/>
      <c r="K21" s="26">
        <v>631</v>
      </c>
      <c r="L21" s="26">
        <v>636</v>
      </c>
      <c r="M21" s="29">
        <v>645</v>
      </c>
      <c r="N21" s="47"/>
      <c r="O21" s="53">
        <f t="shared" si="0"/>
        <v>605</v>
      </c>
      <c r="P21" s="56">
        <f>'2019'!B21</f>
        <v>652</v>
      </c>
      <c r="Q21" s="13">
        <f t="shared" si="1"/>
        <v>47</v>
      </c>
      <c r="R21" s="30">
        <f t="shared" si="2"/>
        <v>7.768595041322314E-2</v>
      </c>
      <c r="S21" s="31">
        <v>105810</v>
      </c>
      <c r="T21" s="16">
        <f t="shared" si="3"/>
        <v>5.7177960495227295E-3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644</v>
      </c>
      <c r="C22" s="18">
        <v>650</v>
      </c>
      <c r="D22" s="18">
        <v>651</v>
      </c>
      <c r="E22" s="18">
        <v>644</v>
      </c>
      <c r="F22" s="18"/>
      <c r="G22" s="18">
        <v>659</v>
      </c>
      <c r="H22" s="18">
        <v>633</v>
      </c>
      <c r="I22" s="18">
        <v>662</v>
      </c>
      <c r="J22" s="18"/>
      <c r="K22" s="18">
        <v>668</v>
      </c>
      <c r="L22" s="18">
        <v>667</v>
      </c>
      <c r="M22" s="33">
        <v>678</v>
      </c>
      <c r="N22" s="47"/>
      <c r="O22" s="53">
        <f t="shared" si="0"/>
        <v>644</v>
      </c>
      <c r="P22" s="56">
        <f>'2019'!B22</f>
        <v>677</v>
      </c>
      <c r="Q22" s="13">
        <f t="shared" si="1"/>
        <v>33</v>
      </c>
      <c r="R22" s="30">
        <f t="shared" si="2"/>
        <v>5.124223602484472E-2</v>
      </c>
      <c r="S22" s="31">
        <v>100301</v>
      </c>
      <c r="T22" s="16">
        <f t="shared" si="3"/>
        <v>6.4206737719464408E-3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82</v>
      </c>
      <c r="C23" s="26">
        <v>82</v>
      </c>
      <c r="D23" s="26">
        <v>81</v>
      </c>
      <c r="E23" s="26">
        <v>81</v>
      </c>
      <c r="F23" s="26"/>
      <c r="G23" s="26">
        <v>85</v>
      </c>
      <c r="H23" s="26">
        <v>82</v>
      </c>
      <c r="I23" s="26">
        <v>82</v>
      </c>
      <c r="J23" s="26"/>
      <c r="K23" s="26">
        <v>83</v>
      </c>
      <c r="L23" s="26">
        <v>81</v>
      </c>
      <c r="M23" s="29">
        <v>83</v>
      </c>
      <c r="N23" s="47"/>
      <c r="O23" s="53">
        <f t="shared" si="0"/>
        <v>82</v>
      </c>
      <c r="P23" s="56">
        <f>'2019'!B23</f>
        <v>83</v>
      </c>
      <c r="Q23" s="13">
        <f t="shared" si="1"/>
        <v>1</v>
      </c>
      <c r="R23" s="30">
        <f t="shared" si="2"/>
        <v>1.2195121951219513E-2</v>
      </c>
      <c r="S23" s="31">
        <v>14471</v>
      </c>
      <c r="T23" s="16">
        <f t="shared" si="3"/>
        <v>5.6665054246423886E-3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1352</v>
      </c>
      <c r="C24" s="18">
        <v>1339</v>
      </c>
      <c r="D24" s="18">
        <v>1336</v>
      </c>
      <c r="E24" s="18">
        <v>1342</v>
      </c>
      <c r="F24" s="18"/>
      <c r="G24" s="18">
        <v>1389</v>
      </c>
      <c r="H24" s="18">
        <v>1388</v>
      </c>
      <c r="I24" s="18">
        <v>1388</v>
      </c>
      <c r="J24" s="18"/>
      <c r="K24" s="18">
        <v>1381</v>
      </c>
      <c r="L24" s="18">
        <v>1390</v>
      </c>
      <c r="M24" s="33">
        <v>1436</v>
      </c>
      <c r="N24" s="47"/>
      <c r="O24" s="53">
        <f t="shared" si="0"/>
        <v>1352</v>
      </c>
      <c r="P24" s="56">
        <f>'2019'!B24</f>
        <v>1447</v>
      </c>
      <c r="Q24" s="13">
        <f t="shared" si="1"/>
        <v>95</v>
      </c>
      <c r="R24" s="30">
        <f t="shared" si="2"/>
        <v>7.026627218934911E-2</v>
      </c>
      <c r="S24" s="31">
        <v>424558</v>
      </c>
      <c r="T24" s="16">
        <f t="shared" si="3"/>
        <v>3.1844883384602339E-3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475</v>
      </c>
      <c r="C25" s="26">
        <v>472</v>
      </c>
      <c r="D25" s="26">
        <v>472</v>
      </c>
      <c r="E25" s="26">
        <v>456</v>
      </c>
      <c r="F25" s="26"/>
      <c r="G25" s="26">
        <v>477</v>
      </c>
      <c r="H25" s="26">
        <v>476</v>
      </c>
      <c r="I25" s="26">
        <v>476</v>
      </c>
      <c r="J25" s="26"/>
      <c r="K25" s="26">
        <v>490</v>
      </c>
      <c r="L25" s="26">
        <v>494</v>
      </c>
      <c r="M25" s="29">
        <v>502</v>
      </c>
      <c r="N25" s="47"/>
      <c r="O25" s="53">
        <f t="shared" si="0"/>
        <v>475</v>
      </c>
      <c r="P25" s="56">
        <f>'2019'!B25</f>
        <v>510</v>
      </c>
      <c r="Q25" s="13">
        <f t="shared" si="1"/>
        <v>35</v>
      </c>
      <c r="R25" s="30">
        <f t="shared" si="2"/>
        <v>7.3684210526315783E-2</v>
      </c>
      <c r="S25" s="31">
        <v>112165</v>
      </c>
      <c r="T25" s="16">
        <f t="shared" si="3"/>
        <v>4.2348326126688358E-3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425</v>
      </c>
      <c r="C26" s="18">
        <v>427</v>
      </c>
      <c r="D26" s="18">
        <v>431</v>
      </c>
      <c r="E26" s="18">
        <v>431</v>
      </c>
      <c r="F26" s="18"/>
      <c r="G26" s="18">
        <v>437</v>
      </c>
      <c r="H26" s="18">
        <v>435</v>
      </c>
      <c r="I26" s="18">
        <v>438</v>
      </c>
      <c r="J26" s="18"/>
      <c r="K26" s="18">
        <v>439</v>
      </c>
      <c r="L26" s="18">
        <v>437</v>
      </c>
      <c r="M26" s="33">
        <v>443</v>
      </c>
      <c r="N26" s="47"/>
      <c r="O26" s="53">
        <f t="shared" si="0"/>
        <v>425</v>
      </c>
      <c r="P26" s="56">
        <f>'2019'!B26</f>
        <v>449</v>
      </c>
      <c r="Q26" s="13">
        <f t="shared" si="1"/>
        <v>24</v>
      </c>
      <c r="R26" s="30">
        <f t="shared" si="2"/>
        <v>5.647058823529412E-2</v>
      </c>
      <c r="S26" s="31">
        <v>111428</v>
      </c>
      <c r="T26" s="16">
        <f t="shared" si="3"/>
        <v>3.8141221237031984E-3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392</v>
      </c>
      <c r="C27" s="26">
        <v>394</v>
      </c>
      <c r="D27" s="26">
        <v>403</v>
      </c>
      <c r="E27" s="26">
        <v>393</v>
      </c>
      <c r="F27" s="26"/>
      <c r="G27" s="26">
        <v>333</v>
      </c>
      <c r="H27" s="26">
        <v>338</v>
      </c>
      <c r="I27" s="26">
        <v>337</v>
      </c>
      <c r="J27" s="26"/>
      <c r="K27" s="26">
        <v>347</v>
      </c>
      <c r="L27" s="26">
        <v>348</v>
      </c>
      <c r="M27" s="29">
        <v>349</v>
      </c>
      <c r="N27" s="47"/>
      <c r="O27" s="53">
        <f t="shared" si="0"/>
        <v>392</v>
      </c>
      <c r="P27" s="56">
        <f>'2019'!B27</f>
        <v>350</v>
      </c>
      <c r="Q27" s="13">
        <f t="shared" si="1"/>
        <v>-42</v>
      </c>
      <c r="R27" s="30">
        <f t="shared" si="2"/>
        <v>-0.10714285714285714</v>
      </c>
      <c r="S27" s="31">
        <v>64034</v>
      </c>
      <c r="T27" s="16">
        <f t="shared" si="3"/>
        <v>6.1217478214698438E-3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33</v>
      </c>
      <c r="B28" s="18">
        <v>468</v>
      </c>
      <c r="C28" s="18">
        <v>466</v>
      </c>
      <c r="D28" s="18">
        <v>470</v>
      </c>
      <c r="E28" s="18">
        <v>467</v>
      </c>
      <c r="F28" s="18"/>
      <c r="G28" s="18">
        <v>481</v>
      </c>
      <c r="H28" s="18">
        <v>488</v>
      </c>
      <c r="I28" s="18">
        <v>483</v>
      </c>
      <c r="J28" s="18"/>
      <c r="K28" s="18">
        <v>491</v>
      </c>
      <c r="L28" s="18">
        <v>489</v>
      </c>
      <c r="M28" s="33">
        <v>510</v>
      </c>
      <c r="N28" s="47"/>
      <c r="O28" s="53">
        <f t="shared" si="0"/>
        <v>468</v>
      </c>
      <c r="P28" s="56">
        <f>'2019'!B29</f>
        <v>514</v>
      </c>
      <c r="Q28" s="13">
        <f t="shared" si="1"/>
        <v>46</v>
      </c>
      <c r="R28" s="30">
        <f t="shared" si="2"/>
        <v>9.8290598290598288E-2</v>
      </c>
      <c r="S28" s="31">
        <v>102705</v>
      </c>
      <c r="T28" s="16">
        <f t="shared" si="3"/>
        <v>4.556740178180225E-3</v>
      </c>
      <c r="U28" s="48"/>
      <c r="V28" s="48"/>
      <c r="W28" s="48"/>
      <c r="X28" s="48"/>
      <c r="Y28" s="48"/>
      <c r="Z28" s="48"/>
    </row>
    <row r="29" spans="1:26" ht="14.25" customHeight="1">
      <c r="A29" s="25" t="s">
        <v>34</v>
      </c>
      <c r="B29" s="26">
        <v>134</v>
      </c>
      <c r="C29" s="26">
        <v>134</v>
      </c>
      <c r="D29" s="26">
        <v>137</v>
      </c>
      <c r="E29" s="26">
        <v>135</v>
      </c>
      <c r="F29" s="26"/>
      <c r="G29" s="26">
        <v>138</v>
      </c>
      <c r="H29" s="26">
        <v>135</v>
      </c>
      <c r="I29" s="26">
        <v>135</v>
      </c>
      <c r="J29" s="26"/>
      <c r="K29" s="26">
        <v>143</v>
      </c>
      <c r="L29" s="26">
        <v>143</v>
      </c>
      <c r="M29" s="29">
        <v>145</v>
      </c>
      <c r="N29" s="47"/>
      <c r="O29" s="53">
        <f t="shared" si="0"/>
        <v>134</v>
      </c>
      <c r="P29" s="56">
        <f>'2019'!B30</f>
        <v>146</v>
      </c>
      <c r="Q29" s="13">
        <f t="shared" si="1"/>
        <v>12</v>
      </c>
      <c r="R29" s="30">
        <f t="shared" si="2"/>
        <v>8.9552238805970144E-2</v>
      </c>
      <c r="S29" s="31">
        <v>18299</v>
      </c>
      <c r="T29" s="16">
        <f t="shared" si="3"/>
        <v>7.3228045248374231E-3</v>
      </c>
      <c r="U29" s="48"/>
      <c r="V29" s="48"/>
      <c r="W29" s="48"/>
      <c r="X29" s="48"/>
      <c r="Y29" s="48"/>
      <c r="Z29" s="48"/>
    </row>
    <row r="30" spans="1:26" ht="14.25" customHeight="1">
      <c r="A30" s="17" t="s">
        <v>32</v>
      </c>
      <c r="B30" s="18">
        <v>429</v>
      </c>
      <c r="C30" s="18">
        <v>433</v>
      </c>
      <c r="D30" s="18">
        <v>428</v>
      </c>
      <c r="E30" s="18">
        <v>425</v>
      </c>
      <c r="F30" s="18"/>
      <c r="G30" s="18">
        <v>515</v>
      </c>
      <c r="H30" s="18">
        <v>512</v>
      </c>
      <c r="I30" s="18">
        <v>510</v>
      </c>
      <c r="J30" s="18"/>
      <c r="K30" s="18">
        <v>503</v>
      </c>
      <c r="L30" s="18">
        <v>508</v>
      </c>
      <c r="M30" s="33">
        <v>524</v>
      </c>
      <c r="N30" s="47"/>
      <c r="O30" s="53">
        <f t="shared" si="0"/>
        <v>429</v>
      </c>
      <c r="P30" s="57">
        <f>'2019'!B28</f>
        <v>530</v>
      </c>
      <c r="Q30" s="35">
        <f t="shared" si="1"/>
        <v>101</v>
      </c>
      <c r="R30" s="36">
        <f t="shared" si="2"/>
        <v>0.23543123543123542</v>
      </c>
      <c r="S30" s="31">
        <v>68879</v>
      </c>
      <c r="T30" s="16">
        <f t="shared" si="3"/>
        <v>6.228313419184367E-3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F31" si="4">SUM(B6:B30)</f>
        <v>18126</v>
      </c>
      <c r="C31" s="38">
        <f t="shared" si="4"/>
        <v>18100</v>
      </c>
      <c r="D31" s="38">
        <f t="shared" si="4"/>
        <v>18217</v>
      </c>
      <c r="E31" s="38">
        <f t="shared" si="4"/>
        <v>18100</v>
      </c>
      <c r="F31" s="38">
        <f t="shared" si="4"/>
        <v>0</v>
      </c>
      <c r="G31" s="38">
        <f t="shared" ref="G31:M31" si="5">SUM(G5:G30)</f>
        <v>19202</v>
      </c>
      <c r="H31" s="38">
        <f t="shared" si="5"/>
        <v>19276</v>
      </c>
      <c r="I31" s="38">
        <f t="shared" si="5"/>
        <v>19314</v>
      </c>
      <c r="J31" s="38">
        <f t="shared" si="5"/>
        <v>0</v>
      </c>
      <c r="K31" s="38">
        <f t="shared" si="5"/>
        <v>19591</v>
      </c>
      <c r="L31" s="38">
        <f t="shared" si="5"/>
        <v>19620</v>
      </c>
      <c r="M31" s="38">
        <f t="shared" si="5"/>
        <v>20069</v>
      </c>
      <c r="N31" s="54"/>
      <c r="O31" s="39">
        <f t="shared" ref="O31:P31" si="6">SUM(O6:O30)</f>
        <v>18126</v>
      </c>
      <c r="P31" s="40">
        <f t="shared" si="6"/>
        <v>19483</v>
      </c>
      <c r="Q31" s="41">
        <f t="shared" si="1"/>
        <v>1357</v>
      </c>
      <c r="R31" s="42">
        <f t="shared" si="2"/>
        <v>7.4864835043583808E-2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B31-'2017'!M31</f>
        <v>-42</v>
      </c>
      <c r="C32" s="45">
        <f t="shared" ref="C32:E32" si="7">C31-B31</f>
        <v>-26</v>
      </c>
      <c r="D32" s="45">
        <f t="shared" si="7"/>
        <v>117</v>
      </c>
      <c r="E32" s="45">
        <f t="shared" si="7"/>
        <v>-117</v>
      </c>
      <c r="F32" s="45"/>
      <c r="G32" s="45">
        <f>G31-E31</f>
        <v>1102</v>
      </c>
      <c r="H32" s="45">
        <f t="shared" ref="H32:I32" si="8">H31-G31</f>
        <v>74</v>
      </c>
      <c r="I32" s="45">
        <f t="shared" si="8"/>
        <v>38</v>
      </c>
      <c r="J32" s="45"/>
      <c r="K32" s="45">
        <f>K31-I31</f>
        <v>277</v>
      </c>
      <c r="L32" s="45">
        <f t="shared" ref="L32:M32" si="9">L31-K31</f>
        <v>29</v>
      </c>
      <c r="M32" s="45">
        <f t="shared" si="9"/>
        <v>449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5.6640625" customWidth="1"/>
    <col min="4" max="4" width="6.44140625" customWidth="1"/>
    <col min="5" max="5" width="4.33203125" customWidth="1"/>
    <col min="6" max="8" width="6" customWidth="1"/>
    <col min="9" max="9" width="6.5546875" customWidth="1"/>
    <col min="10" max="12" width="6" customWidth="1"/>
    <col min="13" max="13" width="6.44140625" customWidth="1"/>
    <col min="14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9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42738</v>
      </c>
      <c r="C4" s="3">
        <v>42767</v>
      </c>
      <c r="D4" s="3">
        <v>42795</v>
      </c>
      <c r="E4" s="58" t="s">
        <v>50</v>
      </c>
      <c r="F4" s="58" t="s">
        <v>51</v>
      </c>
      <c r="G4" s="58" t="s">
        <v>52</v>
      </c>
      <c r="H4" s="3">
        <v>42920</v>
      </c>
      <c r="I4" s="3">
        <v>42948</v>
      </c>
      <c r="J4" s="58" t="s">
        <v>53</v>
      </c>
      <c r="K4" s="58" t="s">
        <v>54</v>
      </c>
      <c r="L4" s="3">
        <v>43041</v>
      </c>
      <c r="M4" s="59" t="s">
        <v>55</v>
      </c>
      <c r="N4" s="50"/>
      <c r="O4" s="5" t="s">
        <v>56</v>
      </c>
      <c r="P4" s="6" t="s">
        <v>57</v>
      </c>
      <c r="Q4" s="5" t="s">
        <v>5</v>
      </c>
      <c r="R4" s="6" t="s">
        <v>6</v>
      </c>
      <c r="S4" s="5" t="s">
        <v>7</v>
      </c>
      <c r="T4" s="6" t="s">
        <v>58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650</v>
      </c>
      <c r="C5" s="8">
        <v>689</v>
      </c>
      <c r="D5" s="8">
        <v>687</v>
      </c>
      <c r="E5" s="8">
        <v>687</v>
      </c>
      <c r="F5" s="8">
        <v>683</v>
      </c>
      <c r="G5" s="8">
        <v>651</v>
      </c>
      <c r="H5" s="8">
        <v>630</v>
      </c>
      <c r="I5" s="8">
        <v>673</v>
      </c>
      <c r="J5" s="8">
        <v>689</v>
      </c>
      <c r="K5" s="8">
        <v>701</v>
      </c>
      <c r="L5" s="8">
        <v>637</v>
      </c>
      <c r="M5" s="10">
        <v>612</v>
      </c>
      <c r="N5" s="50"/>
      <c r="O5" s="60">
        <v>650</v>
      </c>
      <c r="P5" s="12">
        <f>'2018'!B5</f>
        <v>625</v>
      </c>
      <c r="Q5" s="13">
        <f t="shared" ref="Q5:Q31" si="0">P5-O5</f>
        <v>-25</v>
      </c>
      <c r="R5" s="14">
        <f t="shared" ref="R5:R31" si="1">Q5/O5</f>
        <v>-3.8461538461538464E-2</v>
      </c>
      <c r="S5" s="15">
        <v>76328</v>
      </c>
      <c r="T5" s="16">
        <f>(K5/S5)</f>
        <v>9.1840477937323133E-3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387</v>
      </c>
      <c r="C6" s="18">
        <v>402</v>
      </c>
      <c r="D6" s="18">
        <v>403</v>
      </c>
      <c r="E6" s="18"/>
      <c r="F6" s="18">
        <v>404</v>
      </c>
      <c r="G6" s="18">
        <v>396</v>
      </c>
      <c r="H6" s="19">
        <v>405</v>
      </c>
      <c r="I6" s="18">
        <v>413</v>
      </c>
      <c r="J6" s="18">
        <v>403</v>
      </c>
      <c r="K6" s="18">
        <v>412</v>
      </c>
      <c r="L6" s="18">
        <v>408</v>
      </c>
      <c r="M6" s="21">
        <v>405</v>
      </c>
      <c r="N6" s="52"/>
      <c r="O6" s="51">
        <f t="shared" ref="O6:O7" si="2">B6</f>
        <v>387</v>
      </c>
      <c r="P6" s="56">
        <f>'2018'!B6</f>
        <v>404</v>
      </c>
      <c r="Q6" s="13">
        <f t="shared" si="0"/>
        <v>17</v>
      </c>
      <c r="R6" s="14">
        <f t="shared" si="1"/>
        <v>4.3927648578811367E-2</v>
      </c>
      <c r="S6" s="24">
        <v>43622</v>
      </c>
      <c r="T6" s="16">
        <f t="shared" ref="T6:T30" si="3">SUM(O6/S6)</f>
        <v>8.8716702581266328E-3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213</v>
      </c>
      <c r="C7" s="26">
        <v>229</v>
      </c>
      <c r="D7" s="26">
        <v>229</v>
      </c>
      <c r="E7" s="26"/>
      <c r="F7" s="26">
        <v>235</v>
      </c>
      <c r="G7" s="26">
        <v>233</v>
      </c>
      <c r="H7" s="27">
        <v>241</v>
      </c>
      <c r="I7" s="26">
        <v>243</v>
      </c>
      <c r="J7" s="26">
        <v>239</v>
      </c>
      <c r="K7" s="26">
        <v>244</v>
      </c>
      <c r="L7" s="26">
        <v>246</v>
      </c>
      <c r="M7" s="29">
        <v>249</v>
      </c>
      <c r="N7" s="47"/>
      <c r="O7" s="53">
        <f t="shared" si="2"/>
        <v>213</v>
      </c>
      <c r="P7" s="56">
        <f>'2018'!B7</f>
        <v>249</v>
      </c>
      <c r="Q7" s="13">
        <f t="shared" si="0"/>
        <v>36</v>
      </c>
      <c r="R7" s="30">
        <f t="shared" si="1"/>
        <v>0.16901408450704225</v>
      </c>
      <c r="S7" s="31">
        <v>46179</v>
      </c>
      <c r="T7" s="16">
        <f t="shared" si="3"/>
        <v>4.6124861950237123E-3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192</v>
      </c>
      <c r="C8" s="18">
        <v>200</v>
      </c>
      <c r="D8" s="18">
        <v>197</v>
      </c>
      <c r="E8" s="18"/>
      <c r="F8" s="18">
        <v>204</v>
      </c>
      <c r="G8" s="18">
        <v>199</v>
      </c>
      <c r="H8" s="18">
        <v>202</v>
      </c>
      <c r="I8" s="18">
        <v>206</v>
      </c>
      <c r="J8" s="18">
        <v>198</v>
      </c>
      <c r="K8" s="18">
        <v>201</v>
      </c>
      <c r="L8" s="18">
        <v>201</v>
      </c>
      <c r="M8" s="32">
        <v>197</v>
      </c>
      <c r="N8" s="47"/>
      <c r="O8" s="53">
        <v>192</v>
      </c>
      <c r="P8" s="56">
        <f>'2018'!B8</f>
        <v>199</v>
      </c>
      <c r="Q8" s="13">
        <f t="shared" si="0"/>
        <v>7</v>
      </c>
      <c r="R8" s="30">
        <f t="shared" si="1"/>
        <v>3.6458333333333336E-2</v>
      </c>
      <c r="S8" s="31">
        <v>51217</v>
      </c>
      <c r="T8" s="16">
        <f t="shared" si="3"/>
        <v>3.7487552960930939E-3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2528</v>
      </c>
      <c r="C9" s="26">
        <v>2611</v>
      </c>
      <c r="D9" s="26">
        <v>2609</v>
      </c>
      <c r="E9" s="26"/>
      <c r="F9" s="26">
        <v>2651</v>
      </c>
      <c r="G9" s="26">
        <v>2577</v>
      </c>
      <c r="H9" s="26">
        <v>2673</v>
      </c>
      <c r="I9" s="26">
        <v>2750</v>
      </c>
      <c r="J9" s="26">
        <v>2653</v>
      </c>
      <c r="K9" s="26">
        <v>2706</v>
      </c>
      <c r="L9" s="26">
        <v>2756</v>
      </c>
      <c r="M9" s="29">
        <v>2782</v>
      </c>
      <c r="N9" s="47"/>
      <c r="O9" s="53">
        <f t="shared" ref="O9:O30" si="4">B9</f>
        <v>2528</v>
      </c>
      <c r="P9" s="56">
        <f>'2018'!B9</f>
        <v>2777</v>
      </c>
      <c r="Q9" s="13">
        <f t="shared" si="0"/>
        <v>249</v>
      </c>
      <c r="R9" s="30">
        <f t="shared" si="1"/>
        <v>9.8496835443037972E-2</v>
      </c>
      <c r="S9" s="31">
        <v>334509</v>
      </c>
      <c r="T9" s="16">
        <f t="shared" si="3"/>
        <v>7.5573452433267867E-3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2645</v>
      </c>
      <c r="C10" s="18">
        <v>2739</v>
      </c>
      <c r="D10" s="18">
        <v>2704</v>
      </c>
      <c r="E10" s="18"/>
      <c r="F10" s="18">
        <v>2726</v>
      </c>
      <c r="G10" s="18">
        <v>2629</v>
      </c>
      <c r="H10" s="18">
        <v>2681</v>
      </c>
      <c r="I10" s="18">
        <v>2738</v>
      </c>
      <c r="J10" s="18">
        <v>2617</v>
      </c>
      <c r="K10" s="18">
        <v>2670</v>
      </c>
      <c r="L10" s="18">
        <v>2673</v>
      </c>
      <c r="M10" s="33">
        <v>2706</v>
      </c>
      <c r="N10" s="47"/>
      <c r="O10" s="53">
        <f t="shared" si="4"/>
        <v>2645</v>
      </c>
      <c r="P10" s="56">
        <f>'2018'!B10</f>
        <v>2697</v>
      </c>
      <c r="Q10" s="13">
        <f t="shared" si="0"/>
        <v>52</v>
      </c>
      <c r="R10" s="30">
        <f t="shared" si="1"/>
        <v>1.9659735349716444E-2</v>
      </c>
      <c r="S10" s="31">
        <v>1175173</v>
      </c>
      <c r="T10" s="16">
        <f t="shared" si="3"/>
        <v>2.2507324453505994E-3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1189</v>
      </c>
      <c r="C11" s="26">
        <v>1240</v>
      </c>
      <c r="D11" s="26">
        <v>1229</v>
      </c>
      <c r="E11" s="26"/>
      <c r="F11" s="26">
        <v>1255</v>
      </c>
      <c r="G11" s="26">
        <v>1220</v>
      </c>
      <c r="H11" s="26">
        <v>1240</v>
      </c>
      <c r="I11" s="26">
        <v>1249</v>
      </c>
      <c r="J11" s="26">
        <v>1215</v>
      </c>
      <c r="K11" s="26">
        <v>1247</v>
      </c>
      <c r="L11" s="26">
        <v>1244</v>
      </c>
      <c r="M11" s="29">
        <v>1243</v>
      </c>
      <c r="N11" s="47"/>
      <c r="O11" s="53">
        <f t="shared" si="4"/>
        <v>1189</v>
      </c>
      <c r="P11" s="56">
        <f>'2018'!B11</f>
        <v>1240</v>
      </c>
      <c r="Q11" s="13">
        <f t="shared" si="0"/>
        <v>51</v>
      </c>
      <c r="R11" s="30">
        <f t="shared" si="1"/>
        <v>4.289318755256518E-2</v>
      </c>
      <c r="S11" s="31">
        <v>389856</v>
      </c>
      <c r="T11" s="16">
        <f t="shared" si="3"/>
        <v>3.0498440449807109E-3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1186</v>
      </c>
      <c r="C12" s="18">
        <v>1212</v>
      </c>
      <c r="D12" s="18">
        <v>1205</v>
      </c>
      <c r="E12" s="18"/>
      <c r="F12" s="18">
        <v>1245</v>
      </c>
      <c r="G12" s="18">
        <v>1212</v>
      </c>
      <c r="H12" s="18">
        <v>1237</v>
      </c>
      <c r="I12" s="18">
        <v>1262</v>
      </c>
      <c r="J12" s="18">
        <v>1229</v>
      </c>
      <c r="K12" s="18">
        <v>1252</v>
      </c>
      <c r="L12" s="18">
        <v>1284</v>
      </c>
      <c r="M12" s="33">
        <v>1285</v>
      </c>
      <c r="N12" s="47"/>
      <c r="O12" s="53">
        <f t="shared" si="4"/>
        <v>1186</v>
      </c>
      <c r="P12" s="56">
        <f>'2018'!B12</f>
        <v>1283</v>
      </c>
      <c r="Q12" s="13">
        <f t="shared" si="0"/>
        <v>97</v>
      </c>
      <c r="R12" s="30">
        <f t="shared" si="1"/>
        <v>8.1787521079258005E-2</v>
      </c>
      <c r="S12" s="31">
        <v>226832</v>
      </c>
      <c r="T12" s="16">
        <f t="shared" si="3"/>
        <v>5.2285391831840304E-3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489</v>
      </c>
      <c r="C13" s="26">
        <v>512</v>
      </c>
      <c r="D13" s="26">
        <v>508</v>
      </c>
      <c r="E13" s="26"/>
      <c r="F13" s="26">
        <v>530</v>
      </c>
      <c r="G13" s="26">
        <v>515</v>
      </c>
      <c r="H13" s="26">
        <v>519</v>
      </c>
      <c r="I13" s="26">
        <v>529</v>
      </c>
      <c r="J13" s="26">
        <v>504</v>
      </c>
      <c r="K13" s="26">
        <v>522</v>
      </c>
      <c r="L13" s="26">
        <v>546</v>
      </c>
      <c r="M13" s="29">
        <v>545</v>
      </c>
      <c r="N13" s="47"/>
      <c r="O13" s="53">
        <f t="shared" si="4"/>
        <v>489</v>
      </c>
      <c r="P13" s="56">
        <f>'2018'!B13</f>
        <v>551</v>
      </c>
      <c r="Q13" s="13">
        <f t="shared" si="0"/>
        <v>62</v>
      </c>
      <c r="R13" s="30">
        <f t="shared" si="1"/>
        <v>0.12678936605316973</v>
      </c>
      <c r="S13" s="31">
        <v>92411</v>
      </c>
      <c r="T13" s="16">
        <f t="shared" si="3"/>
        <v>5.2915778424646419E-3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228</v>
      </c>
      <c r="C14" s="18">
        <v>234</v>
      </c>
      <c r="D14" s="18">
        <v>235</v>
      </c>
      <c r="E14" s="18"/>
      <c r="F14" s="18">
        <v>238</v>
      </c>
      <c r="G14" s="18">
        <v>227</v>
      </c>
      <c r="H14" s="18">
        <v>235</v>
      </c>
      <c r="I14" s="18">
        <v>239</v>
      </c>
      <c r="J14" s="18">
        <v>237</v>
      </c>
      <c r="K14" s="18">
        <v>235</v>
      </c>
      <c r="L14" s="18">
        <v>234</v>
      </c>
      <c r="M14" s="33">
        <v>234</v>
      </c>
      <c r="N14" s="47"/>
      <c r="O14" s="53">
        <f t="shared" si="4"/>
        <v>228</v>
      </c>
      <c r="P14" s="56">
        <f>'2018'!B14</f>
        <v>235</v>
      </c>
      <c r="Q14" s="13">
        <f t="shared" si="0"/>
        <v>7</v>
      </c>
      <c r="R14" s="30">
        <f t="shared" si="1"/>
        <v>3.0701754385964911E-2</v>
      </c>
      <c r="S14" s="31">
        <v>96205</v>
      </c>
      <c r="T14" s="16">
        <f t="shared" si="3"/>
        <v>2.3699391923496698E-3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1149</v>
      </c>
      <c r="C15" s="26">
        <v>1166</v>
      </c>
      <c r="D15" s="26">
        <v>1161</v>
      </c>
      <c r="E15" s="26"/>
      <c r="F15" s="26">
        <v>1194</v>
      </c>
      <c r="G15" s="26">
        <v>1183</v>
      </c>
      <c r="H15" s="26">
        <v>1207</v>
      </c>
      <c r="I15" s="26">
        <v>1223</v>
      </c>
      <c r="J15" s="26">
        <v>1192</v>
      </c>
      <c r="K15" s="26">
        <v>1221</v>
      </c>
      <c r="L15" s="26">
        <v>1216</v>
      </c>
      <c r="M15" s="29">
        <v>1211</v>
      </c>
      <c r="N15" s="47"/>
      <c r="O15" s="53">
        <f t="shared" si="4"/>
        <v>1149</v>
      </c>
      <c r="P15" s="56">
        <f>'2018'!B15</f>
        <v>1204</v>
      </c>
      <c r="Q15" s="13">
        <f t="shared" si="0"/>
        <v>55</v>
      </c>
      <c r="R15" s="30">
        <f t="shared" si="1"/>
        <v>4.7867711053089644E-2</v>
      </c>
      <c r="S15" s="31">
        <v>409688</v>
      </c>
      <c r="T15" s="16">
        <f t="shared" si="3"/>
        <v>2.804573236218781E-3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360</v>
      </c>
      <c r="C16" s="18">
        <v>377</v>
      </c>
      <c r="D16" s="18">
        <v>370</v>
      </c>
      <c r="E16" s="18"/>
      <c r="F16" s="18">
        <v>396</v>
      </c>
      <c r="G16" s="18">
        <v>384</v>
      </c>
      <c r="H16" s="18">
        <v>400</v>
      </c>
      <c r="I16" s="18">
        <v>406</v>
      </c>
      <c r="J16" s="18">
        <v>382</v>
      </c>
      <c r="K16" s="18">
        <v>391</v>
      </c>
      <c r="L16" s="18">
        <v>394</v>
      </c>
      <c r="M16" s="33">
        <v>395</v>
      </c>
      <c r="N16" s="47"/>
      <c r="O16" s="53">
        <f t="shared" si="4"/>
        <v>360</v>
      </c>
      <c r="P16" s="56">
        <f>'2018'!B16</f>
        <v>396</v>
      </c>
      <c r="Q16" s="13">
        <f t="shared" si="0"/>
        <v>36</v>
      </c>
      <c r="R16" s="30">
        <f t="shared" si="1"/>
        <v>0.1</v>
      </c>
      <c r="S16" s="31">
        <v>66805</v>
      </c>
      <c r="T16" s="16">
        <f t="shared" si="3"/>
        <v>5.3888182022303723E-3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440</v>
      </c>
      <c r="C17" s="26">
        <v>456</v>
      </c>
      <c r="D17" s="26">
        <v>461</v>
      </c>
      <c r="E17" s="26"/>
      <c r="F17" s="26">
        <v>476</v>
      </c>
      <c r="G17" s="26">
        <v>451</v>
      </c>
      <c r="H17" s="26">
        <v>474</v>
      </c>
      <c r="I17" s="26">
        <v>477</v>
      </c>
      <c r="J17" s="26">
        <v>454</v>
      </c>
      <c r="K17" s="26">
        <v>478</v>
      </c>
      <c r="L17" s="26">
        <v>480</v>
      </c>
      <c r="M17" s="29">
        <v>475</v>
      </c>
      <c r="N17" s="47"/>
      <c r="O17" s="53">
        <f t="shared" si="4"/>
        <v>440</v>
      </c>
      <c r="P17" s="56">
        <f>'2018'!B17</f>
        <v>476</v>
      </c>
      <c r="Q17" s="13">
        <f t="shared" si="0"/>
        <v>36</v>
      </c>
      <c r="R17" s="30">
        <f t="shared" si="1"/>
        <v>8.1818181818181818E-2</v>
      </c>
      <c r="S17" s="31">
        <v>90521</v>
      </c>
      <c r="T17" s="16">
        <f t="shared" si="3"/>
        <v>4.8607505440726459E-3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334</v>
      </c>
      <c r="C18" s="18">
        <v>342</v>
      </c>
      <c r="D18" s="18">
        <v>341</v>
      </c>
      <c r="E18" s="18"/>
      <c r="F18" s="18">
        <v>355</v>
      </c>
      <c r="G18" s="18">
        <v>346</v>
      </c>
      <c r="H18" s="18">
        <v>352</v>
      </c>
      <c r="I18" s="18">
        <v>361</v>
      </c>
      <c r="J18" s="18">
        <v>349</v>
      </c>
      <c r="K18" s="18">
        <v>355</v>
      </c>
      <c r="L18" s="18">
        <v>355</v>
      </c>
      <c r="M18" s="33">
        <v>355</v>
      </c>
      <c r="N18" s="47"/>
      <c r="O18" s="53">
        <f t="shared" si="4"/>
        <v>334</v>
      </c>
      <c r="P18" s="56">
        <f>'2018'!B18</f>
        <v>356</v>
      </c>
      <c r="Q18" s="13">
        <f t="shared" si="0"/>
        <v>22</v>
      </c>
      <c r="R18" s="30">
        <f t="shared" si="1"/>
        <v>6.5868263473053898E-2</v>
      </c>
      <c r="S18" s="31">
        <v>49763</v>
      </c>
      <c r="T18" s="16">
        <f t="shared" si="3"/>
        <v>6.7118139983521896E-3</v>
      </c>
      <c r="U18" s="48"/>
      <c r="V18" s="48"/>
      <c r="W18" s="48"/>
      <c r="X18" s="48"/>
      <c r="Y18" s="48"/>
      <c r="Z18" s="48"/>
    </row>
    <row r="19" spans="1:26" ht="14.25" customHeight="1">
      <c r="A19" s="25" t="s">
        <v>24</v>
      </c>
      <c r="B19" s="26">
        <v>563</v>
      </c>
      <c r="C19" s="26">
        <v>588</v>
      </c>
      <c r="D19" s="26">
        <v>588</v>
      </c>
      <c r="E19" s="26"/>
      <c r="F19" s="26">
        <v>604</v>
      </c>
      <c r="G19" s="26">
        <v>583</v>
      </c>
      <c r="H19" s="26">
        <v>603</v>
      </c>
      <c r="I19" s="26">
        <v>612</v>
      </c>
      <c r="J19" s="26">
        <v>589</v>
      </c>
      <c r="K19" s="26">
        <v>599</v>
      </c>
      <c r="L19" s="26">
        <v>597</v>
      </c>
      <c r="M19" s="29">
        <v>602</v>
      </c>
      <c r="N19" s="47"/>
      <c r="O19" s="53">
        <f t="shared" si="4"/>
        <v>563</v>
      </c>
      <c r="P19" s="56">
        <f>'2018'!B19</f>
        <v>599</v>
      </c>
      <c r="Q19" s="13">
        <f t="shared" si="0"/>
        <v>36</v>
      </c>
      <c r="R19" s="30">
        <f t="shared" si="1"/>
        <v>6.3943161634103018E-2</v>
      </c>
      <c r="S19" s="31">
        <v>128004</v>
      </c>
      <c r="T19" s="16">
        <f t="shared" si="3"/>
        <v>4.3983000531233399E-3</v>
      </c>
      <c r="U19" s="48"/>
      <c r="V19" s="48"/>
      <c r="W19" s="48"/>
      <c r="X19" s="48"/>
      <c r="Y19" s="48"/>
      <c r="Z19" s="48"/>
    </row>
    <row r="20" spans="1:26" ht="14.25" customHeight="1">
      <c r="A20" s="17" t="s">
        <v>49</v>
      </c>
      <c r="B20" s="18">
        <v>444</v>
      </c>
      <c r="C20" s="18">
        <v>458</v>
      </c>
      <c r="D20" s="18">
        <v>445</v>
      </c>
      <c r="E20" s="18"/>
      <c r="F20" s="18">
        <v>459</v>
      </c>
      <c r="G20" s="18">
        <v>445</v>
      </c>
      <c r="H20" s="18">
        <v>459</v>
      </c>
      <c r="I20" s="18">
        <v>468</v>
      </c>
      <c r="J20" s="18">
        <v>442</v>
      </c>
      <c r="K20" s="18">
        <v>459</v>
      </c>
      <c r="L20" s="18">
        <v>459</v>
      </c>
      <c r="M20" s="33">
        <v>458</v>
      </c>
      <c r="N20" s="47"/>
      <c r="O20" s="53">
        <f t="shared" si="4"/>
        <v>444</v>
      </c>
      <c r="P20" s="56">
        <f>'2018'!B20</f>
        <v>454</v>
      </c>
      <c r="Q20" s="13">
        <f t="shared" si="0"/>
        <v>10</v>
      </c>
      <c r="R20" s="30">
        <f t="shared" si="1"/>
        <v>2.2522522522522521E-2</v>
      </c>
      <c r="S20" s="31">
        <v>136325</v>
      </c>
      <c r="T20" s="16">
        <f t="shared" si="3"/>
        <v>3.2569227947918575E-3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555</v>
      </c>
      <c r="C21" s="26">
        <v>572</v>
      </c>
      <c r="D21" s="26">
        <v>566</v>
      </c>
      <c r="E21" s="26"/>
      <c r="F21" s="26">
        <v>580</v>
      </c>
      <c r="G21" s="26">
        <v>564</v>
      </c>
      <c r="H21" s="26">
        <v>576</v>
      </c>
      <c r="I21" s="26">
        <v>603</v>
      </c>
      <c r="J21" s="26">
        <v>577</v>
      </c>
      <c r="K21" s="26">
        <v>590</v>
      </c>
      <c r="L21" s="26">
        <v>609</v>
      </c>
      <c r="M21" s="29">
        <v>607</v>
      </c>
      <c r="N21" s="47"/>
      <c r="O21" s="53">
        <f t="shared" si="4"/>
        <v>555</v>
      </c>
      <c r="P21" s="56">
        <f>'2018'!B21</f>
        <v>605</v>
      </c>
      <c r="Q21" s="13">
        <f t="shared" si="0"/>
        <v>50</v>
      </c>
      <c r="R21" s="30">
        <f t="shared" si="1"/>
        <v>9.0090090090090086E-2</v>
      </c>
      <c r="S21" s="31">
        <v>105810</v>
      </c>
      <c r="T21" s="16">
        <f t="shared" si="3"/>
        <v>5.2452509214629996E-3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587</v>
      </c>
      <c r="C22" s="18">
        <v>611</v>
      </c>
      <c r="D22" s="18">
        <v>606</v>
      </c>
      <c r="E22" s="18"/>
      <c r="F22" s="18">
        <v>625</v>
      </c>
      <c r="G22" s="18">
        <v>607</v>
      </c>
      <c r="H22" s="18">
        <v>629</v>
      </c>
      <c r="I22" s="18">
        <v>644</v>
      </c>
      <c r="J22" s="18">
        <v>625</v>
      </c>
      <c r="K22" s="18">
        <v>640</v>
      </c>
      <c r="L22" s="18">
        <v>644</v>
      </c>
      <c r="M22" s="33">
        <v>647</v>
      </c>
      <c r="N22" s="47"/>
      <c r="O22" s="53">
        <f t="shared" si="4"/>
        <v>587</v>
      </c>
      <c r="P22" s="56">
        <f>'2018'!B22</f>
        <v>644</v>
      </c>
      <c r="Q22" s="13">
        <f t="shared" si="0"/>
        <v>57</v>
      </c>
      <c r="R22" s="30">
        <f t="shared" si="1"/>
        <v>9.7103918228279393E-2</v>
      </c>
      <c r="S22" s="31">
        <v>100301</v>
      </c>
      <c r="T22" s="16">
        <f t="shared" si="3"/>
        <v>5.8523843231872066E-3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78</v>
      </c>
      <c r="C23" s="26">
        <v>78</v>
      </c>
      <c r="D23" s="26">
        <v>77</v>
      </c>
      <c r="E23" s="26"/>
      <c r="F23" s="26">
        <v>77</v>
      </c>
      <c r="G23" s="26">
        <v>78</v>
      </c>
      <c r="H23" s="26">
        <v>81</v>
      </c>
      <c r="I23" s="26">
        <v>85</v>
      </c>
      <c r="J23" s="26">
        <v>81</v>
      </c>
      <c r="K23" s="26">
        <v>82</v>
      </c>
      <c r="L23" s="26">
        <v>80</v>
      </c>
      <c r="M23" s="29">
        <v>82</v>
      </c>
      <c r="N23" s="47"/>
      <c r="O23" s="53">
        <f t="shared" si="4"/>
        <v>78</v>
      </c>
      <c r="P23" s="56">
        <f>'2018'!B23</f>
        <v>82</v>
      </c>
      <c r="Q23" s="13">
        <f t="shared" si="0"/>
        <v>4</v>
      </c>
      <c r="R23" s="30">
        <f t="shared" si="1"/>
        <v>5.128205128205128E-2</v>
      </c>
      <c r="S23" s="31">
        <v>14471</v>
      </c>
      <c r="T23" s="16">
        <f t="shared" si="3"/>
        <v>5.3900905258793446E-3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1314</v>
      </c>
      <c r="C24" s="18">
        <v>1364</v>
      </c>
      <c r="D24" s="18">
        <v>1368</v>
      </c>
      <c r="E24" s="18"/>
      <c r="F24" s="18">
        <v>1395</v>
      </c>
      <c r="G24" s="18">
        <v>1350</v>
      </c>
      <c r="H24" s="18">
        <v>1358</v>
      </c>
      <c r="I24" s="18">
        <v>1376</v>
      </c>
      <c r="J24" s="18">
        <v>1307</v>
      </c>
      <c r="K24" s="18">
        <v>1334</v>
      </c>
      <c r="L24" s="18">
        <v>1343</v>
      </c>
      <c r="M24" s="33">
        <v>1354</v>
      </c>
      <c r="N24" s="47"/>
      <c r="O24" s="53">
        <f t="shared" si="4"/>
        <v>1314</v>
      </c>
      <c r="P24" s="56">
        <f>'2018'!B24</f>
        <v>1352</v>
      </c>
      <c r="Q24" s="13">
        <f t="shared" si="0"/>
        <v>38</v>
      </c>
      <c r="R24" s="30">
        <f t="shared" si="1"/>
        <v>2.8919330289193301E-2</v>
      </c>
      <c r="S24" s="31">
        <v>424558</v>
      </c>
      <c r="T24" s="16">
        <f t="shared" si="3"/>
        <v>3.0949834887106118E-3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433</v>
      </c>
      <c r="C25" s="26">
        <v>464</v>
      </c>
      <c r="D25" s="26">
        <v>467</v>
      </c>
      <c r="E25" s="26"/>
      <c r="F25" s="26">
        <v>480</v>
      </c>
      <c r="G25" s="26">
        <v>458</v>
      </c>
      <c r="H25" s="26">
        <v>473</v>
      </c>
      <c r="I25" s="26">
        <v>479</v>
      </c>
      <c r="J25" s="26">
        <v>471</v>
      </c>
      <c r="K25" s="26">
        <v>479</v>
      </c>
      <c r="L25" s="26">
        <v>477</v>
      </c>
      <c r="M25" s="29">
        <v>478</v>
      </c>
      <c r="N25" s="47"/>
      <c r="O25" s="53">
        <f t="shared" si="4"/>
        <v>433</v>
      </c>
      <c r="P25" s="56">
        <f>'2018'!B25</f>
        <v>475</v>
      </c>
      <c r="Q25" s="13">
        <f t="shared" si="0"/>
        <v>42</v>
      </c>
      <c r="R25" s="30">
        <f t="shared" si="1"/>
        <v>9.6997690531177835E-2</v>
      </c>
      <c r="S25" s="31">
        <v>112165</v>
      </c>
      <c r="T25" s="16">
        <f t="shared" si="3"/>
        <v>3.860384255338118E-3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393</v>
      </c>
      <c r="C26" s="18">
        <v>410</v>
      </c>
      <c r="D26" s="18">
        <v>412</v>
      </c>
      <c r="E26" s="18"/>
      <c r="F26" s="18">
        <v>427</v>
      </c>
      <c r="G26" s="18">
        <v>414</v>
      </c>
      <c r="H26" s="18">
        <v>419</v>
      </c>
      <c r="I26" s="18">
        <v>421</v>
      </c>
      <c r="J26" s="18">
        <v>413</v>
      </c>
      <c r="K26" s="18">
        <v>428</v>
      </c>
      <c r="L26" s="18">
        <v>427</v>
      </c>
      <c r="M26" s="33">
        <v>431</v>
      </c>
      <c r="N26" s="47"/>
      <c r="O26" s="53">
        <f t="shared" si="4"/>
        <v>393</v>
      </c>
      <c r="P26" s="56">
        <f>'2018'!B26</f>
        <v>425</v>
      </c>
      <c r="Q26" s="13">
        <f t="shared" si="0"/>
        <v>32</v>
      </c>
      <c r="R26" s="30">
        <f t="shared" si="1"/>
        <v>8.1424936386768454E-2</v>
      </c>
      <c r="S26" s="31">
        <v>111428</v>
      </c>
      <c r="T26" s="16">
        <f t="shared" si="3"/>
        <v>3.5269411638008401E-3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355</v>
      </c>
      <c r="C27" s="26">
        <v>378</v>
      </c>
      <c r="D27" s="26">
        <v>379</v>
      </c>
      <c r="E27" s="26"/>
      <c r="F27" s="26">
        <v>390</v>
      </c>
      <c r="G27" s="26">
        <v>382</v>
      </c>
      <c r="H27" s="26">
        <v>389</v>
      </c>
      <c r="I27" s="26">
        <v>393</v>
      </c>
      <c r="J27" s="26">
        <v>389</v>
      </c>
      <c r="K27" s="26">
        <v>392</v>
      </c>
      <c r="L27" s="26">
        <v>390</v>
      </c>
      <c r="M27" s="29">
        <v>394</v>
      </c>
      <c r="N27" s="47"/>
      <c r="O27" s="53">
        <f t="shared" si="4"/>
        <v>355</v>
      </c>
      <c r="P27" s="56">
        <f>'2018'!B27</f>
        <v>392</v>
      </c>
      <c r="Q27" s="13">
        <f t="shared" si="0"/>
        <v>37</v>
      </c>
      <c r="R27" s="30">
        <f t="shared" si="1"/>
        <v>0.10422535211267606</v>
      </c>
      <c r="S27" s="31">
        <v>64034</v>
      </c>
      <c r="T27" s="16">
        <f t="shared" si="3"/>
        <v>5.5439297873004969E-3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33</v>
      </c>
      <c r="B28" s="18">
        <v>433</v>
      </c>
      <c r="C28" s="18">
        <v>459</v>
      </c>
      <c r="D28" s="18">
        <v>460</v>
      </c>
      <c r="E28" s="18"/>
      <c r="F28" s="18">
        <v>474</v>
      </c>
      <c r="G28" s="18">
        <v>463</v>
      </c>
      <c r="H28" s="18">
        <v>465</v>
      </c>
      <c r="I28" s="18">
        <v>472</v>
      </c>
      <c r="J28" s="18">
        <v>444</v>
      </c>
      <c r="K28" s="18">
        <v>459</v>
      </c>
      <c r="L28" s="18">
        <v>463</v>
      </c>
      <c r="M28" s="33">
        <v>470</v>
      </c>
      <c r="N28" s="47"/>
      <c r="O28" s="53">
        <f t="shared" si="4"/>
        <v>433</v>
      </c>
      <c r="P28" s="56">
        <f>'2018'!B28</f>
        <v>468</v>
      </c>
      <c r="Q28" s="13">
        <f t="shared" si="0"/>
        <v>35</v>
      </c>
      <c r="R28" s="30">
        <f t="shared" si="1"/>
        <v>8.0831408775981523E-2</v>
      </c>
      <c r="S28" s="31">
        <v>102705</v>
      </c>
      <c r="T28" s="16">
        <f t="shared" si="3"/>
        <v>4.2159583272479428E-3</v>
      </c>
      <c r="U28" s="48"/>
      <c r="V28" s="48"/>
      <c r="W28" s="48"/>
      <c r="X28" s="48"/>
      <c r="Y28" s="48"/>
      <c r="Z28" s="48"/>
    </row>
    <row r="29" spans="1:26" ht="14.25" customHeight="1">
      <c r="A29" s="25" t="s">
        <v>34</v>
      </c>
      <c r="B29" s="26">
        <v>150</v>
      </c>
      <c r="C29" s="26">
        <v>155</v>
      </c>
      <c r="D29" s="26">
        <v>157</v>
      </c>
      <c r="E29" s="26"/>
      <c r="F29" s="26">
        <v>158</v>
      </c>
      <c r="G29" s="26">
        <v>148</v>
      </c>
      <c r="H29" s="26">
        <v>148</v>
      </c>
      <c r="I29" s="26">
        <v>147</v>
      </c>
      <c r="J29" s="26">
        <v>134</v>
      </c>
      <c r="K29" s="26">
        <v>138</v>
      </c>
      <c r="L29" s="26">
        <v>137</v>
      </c>
      <c r="M29" s="29">
        <v>137</v>
      </c>
      <c r="N29" s="47"/>
      <c r="O29" s="53">
        <f t="shared" si="4"/>
        <v>150</v>
      </c>
      <c r="P29" s="56">
        <f>'2018'!B29</f>
        <v>134</v>
      </c>
      <c r="Q29" s="13">
        <f t="shared" si="0"/>
        <v>-16</v>
      </c>
      <c r="R29" s="30">
        <f t="shared" si="1"/>
        <v>-0.10666666666666667</v>
      </c>
      <c r="S29" s="31">
        <v>18299</v>
      </c>
      <c r="T29" s="16">
        <f t="shared" si="3"/>
        <v>8.1971692442209965E-3</v>
      </c>
      <c r="U29" s="48"/>
      <c r="V29" s="48"/>
      <c r="W29" s="48"/>
      <c r="X29" s="48"/>
      <c r="Y29" s="48"/>
      <c r="Z29" s="48"/>
    </row>
    <row r="30" spans="1:26" ht="14.25" customHeight="1">
      <c r="A30" s="17" t="s">
        <v>59</v>
      </c>
      <c r="B30" s="18">
        <v>398</v>
      </c>
      <c r="C30" s="18">
        <v>425</v>
      </c>
      <c r="D30" s="18">
        <v>427</v>
      </c>
      <c r="E30" s="18"/>
      <c r="F30" s="18">
        <v>444</v>
      </c>
      <c r="G30" s="18">
        <v>422</v>
      </c>
      <c r="H30" s="18">
        <v>430</v>
      </c>
      <c r="I30" s="18">
        <v>437</v>
      </c>
      <c r="J30" s="18">
        <v>408</v>
      </c>
      <c r="K30" s="18">
        <v>423</v>
      </c>
      <c r="L30" s="18">
        <v>426</v>
      </c>
      <c r="M30" s="33">
        <v>426</v>
      </c>
      <c r="N30" s="47"/>
      <c r="O30" s="53">
        <f t="shared" si="4"/>
        <v>398</v>
      </c>
      <c r="P30" s="57">
        <f>'2018'!B30</f>
        <v>429</v>
      </c>
      <c r="Q30" s="35">
        <f t="shared" si="0"/>
        <v>31</v>
      </c>
      <c r="R30" s="36">
        <f t="shared" si="1"/>
        <v>7.7889447236180909E-2</v>
      </c>
      <c r="S30" s="31">
        <v>68879</v>
      </c>
      <c r="T30" s="16">
        <f t="shared" si="3"/>
        <v>5.778248813136079E-3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D31" si="5">SUM(B6:B30)</f>
        <v>17043</v>
      </c>
      <c r="C31" s="38">
        <f t="shared" si="5"/>
        <v>17682</v>
      </c>
      <c r="D31" s="38">
        <f t="shared" si="5"/>
        <v>17604</v>
      </c>
      <c r="E31" s="38" t="s">
        <v>60</v>
      </c>
      <c r="F31" s="38">
        <f t="shared" ref="F31:M31" si="6">SUM(F6:F30)</f>
        <v>18022</v>
      </c>
      <c r="G31" s="38">
        <f t="shared" si="6"/>
        <v>17486</v>
      </c>
      <c r="H31" s="38">
        <f t="shared" si="6"/>
        <v>17896</v>
      </c>
      <c r="I31" s="38">
        <f t="shared" si="6"/>
        <v>18233</v>
      </c>
      <c r="J31" s="38">
        <f t="shared" si="6"/>
        <v>17552</v>
      </c>
      <c r="K31" s="38">
        <f t="shared" si="6"/>
        <v>17957</v>
      </c>
      <c r="L31" s="38">
        <f t="shared" si="6"/>
        <v>18089</v>
      </c>
      <c r="M31" s="38">
        <f t="shared" si="6"/>
        <v>18168</v>
      </c>
      <c r="N31" s="54"/>
      <c r="O31" s="39">
        <f t="shared" ref="O31:P31" si="7">SUM(O6:O30)</f>
        <v>17043</v>
      </c>
      <c r="P31" s="40">
        <f t="shared" si="7"/>
        <v>18126</v>
      </c>
      <c r="Q31" s="41">
        <f t="shared" si="0"/>
        <v>1083</v>
      </c>
      <c r="R31" s="42">
        <f t="shared" si="1"/>
        <v>6.354515050167224E-2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B31-'2016'!M30</f>
        <v>120</v>
      </c>
      <c r="C32" s="45">
        <f t="shared" ref="C32:D32" si="8">C31-B31</f>
        <v>639</v>
      </c>
      <c r="D32" s="45">
        <f t="shared" si="8"/>
        <v>-78</v>
      </c>
      <c r="E32" s="45" t="s">
        <v>60</v>
      </c>
      <c r="F32" s="45">
        <f>F31-D31</f>
        <v>418</v>
      </c>
      <c r="G32" s="45">
        <f t="shared" ref="G32:M32" si="9">G31-F31</f>
        <v>-536</v>
      </c>
      <c r="H32" s="45">
        <f t="shared" si="9"/>
        <v>410</v>
      </c>
      <c r="I32" s="45">
        <f t="shared" si="9"/>
        <v>337</v>
      </c>
      <c r="J32" s="45">
        <f t="shared" si="9"/>
        <v>-681</v>
      </c>
      <c r="K32" s="45">
        <f t="shared" si="9"/>
        <v>405</v>
      </c>
      <c r="L32" s="45">
        <f t="shared" si="9"/>
        <v>132</v>
      </c>
      <c r="M32" s="45">
        <f t="shared" si="9"/>
        <v>79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2" width="6.5546875" customWidth="1"/>
    <col min="3" max="3" width="6.33203125" customWidth="1"/>
    <col min="4" max="4" width="6" customWidth="1"/>
    <col min="5" max="6" width="6.5546875" customWidth="1"/>
    <col min="7" max="8" width="6" customWidth="1"/>
    <col min="9" max="9" width="6.5546875" customWidth="1"/>
    <col min="10" max="10" width="6" customWidth="1"/>
    <col min="11" max="11" width="7.33203125" customWidth="1"/>
    <col min="12" max="13" width="6" customWidth="1"/>
    <col min="14" max="14" width="4.33203125" customWidth="1"/>
    <col min="15" max="15" width="10.6640625" customWidth="1"/>
    <col min="16" max="16" width="11" customWidth="1"/>
    <col min="17" max="17" width="12.6640625" customWidth="1"/>
    <col min="18" max="19" width="13.33203125" customWidth="1"/>
    <col min="20" max="26" width="11.44140625" customWidth="1"/>
  </cols>
  <sheetData>
    <row r="1" spans="1:26" ht="13.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9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2"/>
      <c r="B4" s="58" t="s">
        <v>61</v>
      </c>
      <c r="C4" s="58" t="s">
        <v>62</v>
      </c>
      <c r="D4" s="58" t="s">
        <v>63</v>
      </c>
      <c r="E4" s="58" t="s">
        <v>50</v>
      </c>
      <c r="F4" s="58" t="s">
        <v>51</v>
      </c>
      <c r="G4" s="58" t="s">
        <v>52</v>
      </c>
      <c r="H4" s="58" t="s">
        <v>64</v>
      </c>
      <c r="I4" s="58" t="s">
        <v>65</v>
      </c>
      <c r="J4" s="58" t="s">
        <v>53</v>
      </c>
      <c r="K4" s="58" t="s">
        <v>54</v>
      </c>
      <c r="L4" s="58" t="s">
        <v>66</v>
      </c>
      <c r="M4" s="59" t="s">
        <v>55</v>
      </c>
      <c r="N4" s="50"/>
      <c r="O4" s="5" t="s">
        <v>67</v>
      </c>
      <c r="P4" s="6" t="s">
        <v>68</v>
      </c>
      <c r="Q4" s="5" t="s">
        <v>5</v>
      </c>
      <c r="R4" s="6" t="s">
        <v>6</v>
      </c>
      <c r="S4" s="5" t="s">
        <v>7</v>
      </c>
      <c r="T4" s="6" t="s">
        <v>69</v>
      </c>
      <c r="U4" s="46"/>
      <c r="V4" s="46"/>
      <c r="W4" s="46"/>
      <c r="X4" s="46"/>
      <c r="Y4" s="46"/>
      <c r="Z4" s="46"/>
    </row>
    <row r="5" spans="1:26" ht="13.5" customHeight="1">
      <c r="A5" s="17" t="s">
        <v>10</v>
      </c>
      <c r="B5" s="18">
        <v>385</v>
      </c>
      <c r="C5" s="18">
        <v>381</v>
      </c>
      <c r="D5" s="18"/>
      <c r="E5" s="18"/>
      <c r="F5" s="18">
        <v>373</v>
      </c>
      <c r="G5" s="18"/>
      <c r="H5" s="19">
        <v>368</v>
      </c>
      <c r="I5" s="18"/>
      <c r="J5" s="18"/>
      <c r="K5" s="18"/>
      <c r="L5" s="18">
        <v>407</v>
      </c>
      <c r="M5" s="21">
        <v>387</v>
      </c>
      <c r="N5" s="52"/>
      <c r="O5" s="22">
        <f t="shared" ref="O5:O6" si="0">B5</f>
        <v>385</v>
      </c>
      <c r="P5" s="61">
        <f>'2017'!B6</f>
        <v>387</v>
      </c>
      <c r="Q5" s="62">
        <f t="shared" ref="Q5:Q30" si="1">P5-O5</f>
        <v>2</v>
      </c>
      <c r="R5" s="30">
        <f t="shared" ref="R5:R6" si="2">Q5/O5</f>
        <v>5.1948051948051948E-3</v>
      </c>
      <c r="S5" s="31">
        <v>37190</v>
      </c>
      <c r="T5" s="63">
        <f t="shared" ref="T5:T6" si="3">SUM(B5/S5)</f>
        <v>1.0352245227211615E-2</v>
      </c>
      <c r="U5" s="48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213</v>
      </c>
      <c r="C6" s="26">
        <v>214</v>
      </c>
      <c r="D6" s="26"/>
      <c r="E6" s="26"/>
      <c r="F6" s="26">
        <v>213</v>
      </c>
      <c r="G6" s="26"/>
      <c r="H6" s="27">
        <v>211</v>
      </c>
      <c r="I6" s="26"/>
      <c r="J6" s="26"/>
      <c r="K6" s="26"/>
      <c r="L6" s="26">
        <v>227</v>
      </c>
      <c r="M6" s="29">
        <v>215</v>
      </c>
      <c r="N6" s="47"/>
      <c r="O6" s="22">
        <f t="shared" si="0"/>
        <v>213</v>
      </c>
      <c r="P6" s="61">
        <f>'2017'!B7</f>
        <v>213</v>
      </c>
      <c r="Q6" s="13">
        <f t="shared" si="1"/>
        <v>0</v>
      </c>
      <c r="R6" s="30">
        <f t="shared" si="2"/>
        <v>0</v>
      </c>
      <c r="S6" s="31">
        <v>41916</v>
      </c>
      <c r="T6" s="63">
        <f t="shared" si="3"/>
        <v>5.0815917549384484E-3</v>
      </c>
      <c r="U6" s="48"/>
      <c r="V6" s="48"/>
      <c r="W6" s="48"/>
      <c r="X6" s="48"/>
      <c r="Y6" s="48"/>
      <c r="Z6" s="48"/>
    </row>
    <row r="7" spans="1:26" ht="13.5" customHeight="1">
      <c r="A7" s="17" t="s">
        <v>70</v>
      </c>
      <c r="B7" s="18"/>
      <c r="C7" s="18"/>
      <c r="D7" s="18"/>
      <c r="E7" s="18"/>
      <c r="F7" s="18">
        <v>216</v>
      </c>
      <c r="G7" s="18"/>
      <c r="H7" s="18">
        <v>185</v>
      </c>
      <c r="I7" s="18"/>
      <c r="J7" s="18"/>
      <c r="K7" s="18"/>
      <c r="L7" s="18">
        <v>196</v>
      </c>
      <c r="M7" s="32">
        <v>191</v>
      </c>
      <c r="N7" s="47"/>
      <c r="O7" s="22">
        <v>0</v>
      </c>
      <c r="P7" s="61">
        <f>'2017'!B8</f>
        <v>192</v>
      </c>
      <c r="Q7" s="13">
        <f t="shared" si="1"/>
        <v>192</v>
      </c>
      <c r="R7" s="30"/>
      <c r="S7" s="31"/>
      <c r="T7" s="63"/>
      <c r="U7" s="48"/>
      <c r="V7" s="48"/>
      <c r="W7" s="48"/>
      <c r="X7" s="48"/>
      <c r="Y7" s="48"/>
      <c r="Z7" s="48"/>
    </row>
    <row r="8" spans="1:26" ht="13.5" customHeight="1">
      <c r="A8" s="25" t="s">
        <v>13</v>
      </c>
      <c r="B8" s="26">
        <v>2267</v>
      </c>
      <c r="C8" s="26">
        <v>2269</v>
      </c>
      <c r="D8" s="26"/>
      <c r="E8" s="26"/>
      <c r="F8" s="26">
        <v>2381</v>
      </c>
      <c r="G8" s="26"/>
      <c r="H8" s="26">
        <v>2402</v>
      </c>
      <c r="I8" s="26"/>
      <c r="J8" s="26"/>
      <c r="K8" s="26"/>
      <c r="L8" s="26">
        <v>2624</v>
      </c>
      <c r="M8" s="29">
        <v>2498</v>
      </c>
      <c r="N8" s="47"/>
      <c r="O8" s="22">
        <f t="shared" ref="O8:O29" si="4">B8</f>
        <v>2267</v>
      </c>
      <c r="P8" s="61">
        <f>'2017'!B9</f>
        <v>2528</v>
      </c>
      <c r="Q8" s="13">
        <f t="shared" si="1"/>
        <v>261</v>
      </c>
      <c r="R8" s="30">
        <f t="shared" ref="R8:R30" si="5">Q8/O8</f>
        <v>0.11513012792236436</v>
      </c>
      <c r="S8" s="31">
        <v>304486</v>
      </c>
      <c r="T8" s="63">
        <f t="shared" ref="T8:T29" si="6">SUM(B8/S8)</f>
        <v>7.445334104031056E-3</v>
      </c>
      <c r="U8" s="48"/>
      <c r="V8" s="48"/>
      <c r="W8" s="48"/>
      <c r="X8" s="48"/>
      <c r="Y8" s="48"/>
      <c r="Z8" s="48"/>
    </row>
    <row r="9" spans="1:26" ht="13.5" customHeight="1">
      <c r="A9" s="17" t="s">
        <v>14</v>
      </c>
      <c r="B9" s="18">
        <v>2460</v>
      </c>
      <c r="C9" s="18">
        <v>2437</v>
      </c>
      <c r="D9" s="18"/>
      <c r="E9" s="18"/>
      <c r="F9" s="18">
        <v>2459</v>
      </c>
      <c r="G9" s="18"/>
      <c r="H9" s="18">
        <v>2567</v>
      </c>
      <c r="I9" s="18"/>
      <c r="J9" s="18"/>
      <c r="K9" s="18"/>
      <c r="L9" s="18">
        <v>2796</v>
      </c>
      <c r="M9" s="33">
        <v>2607</v>
      </c>
      <c r="N9" s="47"/>
      <c r="O9" s="22">
        <f t="shared" si="4"/>
        <v>2460</v>
      </c>
      <c r="P9" s="61">
        <f>'2017'!B10</f>
        <v>2645</v>
      </c>
      <c r="Q9" s="13">
        <f t="shared" si="1"/>
        <v>185</v>
      </c>
      <c r="R9" s="30">
        <f t="shared" si="5"/>
        <v>7.5203252032520332E-2</v>
      </c>
      <c r="S9" s="31">
        <v>978384</v>
      </c>
      <c r="T9" s="63">
        <f t="shared" si="6"/>
        <v>2.5143501937889418E-3</v>
      </c>
      <c r="U9" s="48"/>
      <c r="V9" s="48"/>
      <c r="W9" s="48"/>
      <c r="X9" s="48"/>
      <c r="Y9" s="48"/>
      <c r="Z9" s="48"/>
    </row>
    <row r="10" spans="1:26" ht="13.5" customHeight="1">
      <c r="A10" s="25" t="s">
        <v>15</v>
      </c>
      <c r="B10" s="26">
        <v>1110</v>
      </c>
      <c r="C10" s="26">
        <v>1117</v>
      </c>
      <c r="D10" s="26"/>
      <c r="E10" s="26"/>
      <c r="F10" s="26">
        <v>1132</v>
      </c>
      <c r="G10" s="26"/>
      <c r="H10" s="26">
        <v>1130</v>
      </c>
      <c r="I10" s="26"/>
      <c r="J10" s="26"/>
      <c r="K10" s="26"/>
      <c r="L10" s="26">
        <v>1299</v>
      </c>
      <c r="M10" s="29">
        <v>1185</v>
      </c>
      <c r="N10" s="47"/>
      <c r="O10" s="22">
        <f t="shared" si="4"/>
        <v>1110</v>
      </c>
      <c r="P10" s="61">
        <f>'2017'!B11</f>
        <v>1189</v>
      </c>
      <c r="Q10" s="13">
        <f t="shared" si="1"/>
        <v>79</v>
      </c>
      <c r="R10" s="30">
        <f t="shared" si="5"/>
        <v>7.1171171171171166E-2</v>
      </c>
      <c r="S10" s="31">
        <v>374989</v>
      </c>
      <c r="T10" s="63">
        <f t="shared" si="6"/>
        <v>2.9600868292136567E-3</v>
      </c>
      <c r="U10" s="48"/>
      <c r="V10" s="48"/>
      <c r="W10" s="48"/>
      <c r="X10" s="48"/>
      <c r="Y10" s="48"/>
      <c r="Z10" s="48"/>
    </row>
    <row r="11" spans="1:26" ht="13.5" customHeight="1">
      <c r="A11" s="17" t="s">
        <v>16</v>
      </c>
      <c r="B11" s="18">
        <v>1113</v>
      </c>
      <c r="C11" s="18">
        <v>1104</v>
      </c>
      <c r="D11" s="18"/>
      <c r="E11" s="18"/>
      <c r="F11" s="18">
        <v>1175</v>
      </c>
      <c r="G11" s="18"/>
      <c r="H11" s="18">
        <v>1169</v>
      </c>
      <c r="I11" s="18"/>
      <c r="J11" s="18"/>
      <c r="K11" s="18"/>
      <c r="L11" s="18">
        <v>1251</v>
      </c>
      <c r="M11" s="33">
        <v>1186</v>
      </c>
      <c r="N11" s="47"/>
      <c r="O11" s="22">
        <f t="shared" si="4"/>
        <v>1113</v>
      </c>
      <c r="P11" s="61">
        <f>'2017'!B12</f>
        <v>1186</v>
      </c>
      <c r="Q11" s="13">
        <f t="shared" si="1"/>
        <v>73</v>
      </c>
      <c r="R11" s="30">
        <f t="shared" si="5"/>
        <v>6.5588499550763707E-2</v>
      </c>
      <c r="S11" s="31">
        <v>210992</v>
      </c>
      <c r="T11" s="63">
        <f t="shared" si="6"/>
        <v>5.2750815196784713E-3</v>
      </c>
      <c r="U11" s="48"/>
      <c r="V11" s="48"/>
      <c r="W11" s="48"/>
      <c r="X11" s="48"/>
      <c r="Y11" s="48"/>
      <c r="Z11" s="48"/>
    </row>
    <row r="12" spans="1:26" ht="13.5" customHeight="1">
      <c r="A12" s="25" t="s">
        <v>17</v>
      </c>
      <c r="B12" s="26">
        <v>490</v>
      </c>
      <c r="C12" s="26">
        <v>492</v>
      </c>
      <c r="D12" s="26"/>
      <c r="E12" s="26"/>
      <c r="F12" s="26">
        <v>496</v>
      </c>
      <c r="G12" s="26"/>
      <c r="H12" s="26">
        <v>494</v>
      </c>
      <c r="I12" s="26"/>
      <c r="J12" s="26"/>
      <c r="K12" s="26"/>
      <c r="L12" s="26">
        <v>526</v>
      </c>
      <c r="M12" s="29">
        <v>488</v>
      </c>
      <c r="N12" s="47"/>
      <c r="O12" s="22">
        <f t="shared" si="4"/>
        <v>490</v>
      </c>
      <c r="P12" s="61">
        <f>'2017'!B13</f>
        <v>489</v>
      </c>
      <c r="Q12" s="13">
        <f t="shared" si="1"/>
        <v>-1</v>
      </c>
      <c r="R12" s="30">
        <f t="shared" si="5"/>
        <v>-2.0408163265306124E-3</v>
      </c>
      <c r="S12" s="31">
        <v>85804</v>
      </c>
      <c r="T12" s="63">
        <f t="shared" si="6"/>
        <v>5.7106894783459979E-3</v>
      </c>
      <c r="U12" s="48"/>
      <c r="V12" s="48"/>
      <c r="W12" s="48"/>
      <c r="X12" s="48"/>
      <c r="Y12" s="48"/>
      <c r="Z12" s="48"/>
    </row>
    <row r="13" spans="1:26" ht="13.5" customHeight="1">
      <c r="A13" s="17" t="s">
        <v>18</v>
      </c>
      <c r="B13" s="18">
        <v>241</v>
      </c>
      <c r="C13" s="18">
        <v>238</v>
      </c>
      <c r="D13" s="18"/>
      <c r="E13" s="18"/>
      <c r="F13" s="18">
        <v>247</v>
      </c>
      <c r="G13" s="18"/>
      <c r="H13" s="18">
        <v>211</v>
      </c>
      <c r="I13" s="18"/>
      <c r="J13" s="18"/>
      <c r="K13" s="18"/>
      <c r="L13" s="18">
        <v>246</v>
      </c>
      <c r="M13" s="33">
        <v>225</v>
      </c>
      <c r="N13" s="47"/>
      <c r="O13" s="22">
        <f t="shared" si="4"/>
        <v>241</v>
      </c>
      <c r="P13" s="61">
        <f>'2017'!B14</f>
        <v>228</v>
      </c>
      <c r="Q13" s="13">
        <f t="shared" si="1"/>
        <v>-13</v>
      </c>
      <c r="R13" s="30">
        <f t="shared" si="5"/>
        <v>-5.3941908713692949E-2</v>
      </c>
      <c r="S13" s="31">
        <v>88746</v>
      </c>
      <c r="T13" s="63">
        <f t="shared" si="6"/>
        <v>2.7156153516778221E-3</v>
      </c>
      <c r="U13" s="48"/>
      <c r="V13" s="48"/>
      <c r="W13" s="48"/>
      <c r="X13" s="48"/>
      <c r="Y13" s="48"/>
      <c r="Z13" s="48"/>
    </row>
    <row r="14" spans="1:26" ht="13.5" customHeight="1">
      <c r="A14" s="25" t="s">
        <v>19</v>
      </c>
      <c r="B14" s="26">
        <v>1101</v>
      </c>
      <c r="C14" s="26">
        <v>1094</v>
      </c>
      <c r="D14" s="26"/>
      <c r="E14" s="26"/>
      <c r="F14" s="26">
        <v>1123</v>
      </c>
      <c r="G14" s="26"/>
      <c r="H14" s="26">
        <v>1129</v>
      </c>
      <c r="I14" s="26"/>
      <c r="J14" s="26"/>
      <c r="K14" s="26"/>
      <c r="L14" s="26">
        <v>1214</v>
      </c>
      <c r="M14" s="29">
        <v>1138</v>
      </c>
      <c r="N14" s="47"/>
      <c r="O14" s="22">
        <f t="shared" si="4"/>
        <v>1101</v>
      </c>
      <c r="P14" s="61">
        <f>'2017'!B15</f>
        <v>1149</v>
      </c>
      <c r="Q14" s="13">
        <f t="shared" si="1"/>
        <v>48</v>
      </c>
      <c r="R14" s="30">
        <f t="shared" si="5"/>
        <v>4.3596730245231606E-2</v>
      </c>
      <c r="S14" s="31">
        <v>401234</v>
      </c>
      <c r="T14" s="63">
        <f t="shared" si="6"/>
        <v>2.7440346530952014E-3</v>
      </c>
      <c r="U14" s="48"/>
      <c r="V14" s="48"/>
      <c r="W14" s="48"/>
      <c r="X14" s="48"/>
      <c r="Y14" s="48"/>
      <c r="Z14" s="48"/>
    </row>
    <row r="15" spans="1:26" ht="13.5" customHeight="1">
      <c r="A15" s="17" t="s">
        <v>20</v>
      </c>
      <c r="B15" s="18">
        <v>329</v>
      </c>
      <c r="C15" s="18">
        <v>328</v>
      </c>
      <c r="D15" s="18"/>
      <c r="E15" s="18"/>
      <c r="F15" s="18">
        <v>356</v>
      </c>
      <c r="G15" s="18"/>
      <c r="H15" s="18">
        <v>355</v>
      </c>
      <c r="I15" s="18"/>
      <c r="J15" s="18"/>
      <c r="K15" s="18"/>
      <c r="L15" s="18">
        <v>389</v>
      </c>
      <c r="M15" s="33">
        <v>361</v>
      </c>
      <c r="N15" s="47"/>
      <c r="O15" s="22">
        <f t="shared" si="4"/>
        <v>329</v>
      </c>
      <c r="P15" s="61">
        <f>'2017'!B16</f>
        <v>360</v>
      </c>
      <c r="Q15" s="13">
        <f t="shared" si="1"/>
        <v>31</v>
      </c>
      <c r="R15" s="30">
        <f t="shared" si="5"/>
        <v>9.4224924012158054E-2</v>
      </c>
      <c r="S15" s="31">
        <v>61463</v>
      </c>
      <c r="T15" s="63">
        <f t="shared" si="6"/>
        <v>5.3528138880301968E-3</v>
      </c>
      <c r="U15" s="48"/>
      <c r="V15" s="48"/>
      <c r="W15" s="48"/>
      <c r="X15" s="48"/>
      <c r="Y15" s="48"/>
      <c r="Z15" s="48"/>
    </row>
    <row r="16" spans="1:26" ht="13.5" customHeight="1">
      <c r="A16" s="25" t="s">
        <v>21</v>
      </c>
      <c r="B16" s="26">
        <v>425</v>
      </c>
      <c r="C16" s="26">
        <v>426</v>
      </c>
      <c r="D16" s="26"/>
      <c r="E16" s="26"/>
      <c r="F16" s="26">
        <v>441</v>
      </c>
      <c r="G16" s="26"/>
      <c r="H16" s="26">
        <v>440</v>
      </c>
      <c r="I16" s="26"/>
      <c r="J16" s="26"/>
      <c r="K16" s="26"/>
      <c r="L16" s="26">
        <v>472</v>
      </c>
      <c r="M16" s="29">
        <v>438</v>
      </c>
      <c r="N16" s="47"/>
      <c r="O16" s="22">
        <f t="shared" si="4"/>
        <v>425</v>
      </c>
      <c r="P16" s="61">
        <f>'2017'!B17</f>
        <v>440</v>
      </c>
      <c r="Q16" s="13">
        <f t="shared" si="1"/>
        <v>15</v>
      </c>
      <c r="R16" s="30">
        <f t="shared" si="5"/>
        <v>3.5294117647058823E-2</v>
      </c>
      <c r="S16" s="31">
        <v>84784</v>
      </c>
      <c r="T16" s="63">
        <f t="shared" si="6"/>
        <v>5.012738252500472E-3</v>
      </c>
      <c r="U16" s="48"/>
      <c r="V16" s="48"/>
      <c r="W16" s="48"/>
      <c r="X16" s="48"/>
      <c r="Y16" s="48"/>
      <c r="Z16" s="48"/>
    </row>
    <row r="17" spans="1:26" ht="13.5" customHeight="1">
      <c r="A17" s="17" t="s">
        <v>22</v>
      </c>
      <c r="B17" s="18">
        <v>309</v>
      </c>
      <c r="C17" s="18">
        <v>309</v>
      </c>
      <c r="D17" s="18"/>
      <c r="E17" s="18"/>
      <c r="F17" s="18">
        <v>313</v>
      </c>
      <c r="G17" s="18"/>
      <c r="H17" s="18">
        <v>316</v>
      </c>
      <c r="I17" s="18"/>
      <c r="J17" s="18"/>
      <c r="K17" s="18"/>
      <c r="L17" s="18">
        <v>346</v>
      </c>
      <c r="M17" s="33">
        <v>333</v>
      </c>
      <c r="N17" s="47"/>
      <c r="O17" s="22">
        <f t="shared" si="4"/>
        <v>309</v>
      </c>
      <c r="P17" s="61">
        <f>'2017'!B18</f>
        <v>334</v>
      </c>
      <c r="Q17" s="13">
        <f t="shared" si="1"/>
        <v>25</v>
      </c>
      <c r="R17" s="30">
        <f t="shared" si="5"/>
        <v>8.0906148867313912E-2</v>
      </c>
      <c r="S17" s="31">
        <v>46550</v>
      </c>
      <c r="T17" s="63">
        <f t="shared" si="6"/>
        <v>6.6380236305048331E-3</v>
      </c>
      <c r="U17" s="48"/>
      <c r="V17" s="48"/>
      <c r="W17" s="48"/>
      <c r="X17" s="48"/>
      <c r="Y17" s="48"/>
      <c r="Z17" s="48"/>
    </row>
    <row r="18" spans="1:26" ht="13.5" customHeight="1">
      <c r="A18" s="25" t="s">
        <v>24</v>
      </c>
      <c r="B18" s="26">
        <v>518</v>
      </c>
      <c r="C18" s="26">
        <v>517</v>
      </c>
      <c r="D18" s="26"/>
      <c r="E18" s="26"/>
      <c r="F18" s="26">
        <v>530</v>
      </c>
      <c r="G18" s="26"/>
      <c r="H18" s="26">
        <v>542</v>
      </c>
      <c r="I18" s="26"/>
      <c r="J18" s="26"/>
      <c r="K18" s="26"/>
      <c r="L18" s="26">
        <v>596</v>
      </c>
      <c r="M18" s="29">
        <v>558</v>
      </c>
      <c r="N18" s="47"/>
      <c r="O18" s="22">
        <f t="shared" si="4"/>
        <v>518</v>
      </c>
      <c r="P18" s="61">
        <f>'2017'!B19</f>
        <v>563</v>
      </c>
      <c r="Q18" s="13">
        <f t="shared" si="1"/>
        <v>45</v>
      </c>
      <c r="R18" s="30">
        <f t="shared" si="5"/>
        <v>8.6872586872586879E-2</v>
      </c>
      <c r="S18" s="31">
        <v>114811</v>
      </c>
      <c r="T18" s="63">
        <f t="shared" si="6"/>
        <v>4.5117628101836935E-3</v>
      </c>
      <c r="U18" s="48"/>
      <c r="V18" s="48"/>
      <c r="W18" s="48"/>
      <c r="X18" s="48"/>
      <c r="Y18" s="48"/>
      <c r="Z18" s="48"/>
    </row>
    <row r="19" spans="1:26" ht="13.5" customHeight="1">
      <c r="A19" s="17" t="s">
        <v>49</v>
      </c>
      <c r="B19" s="18">
        <v>395</v>
      </c>
      <c r="C19" s="18">
        <v>400</v>
      </c>
      <c r="D19" s="18"/>
      <c r="E19" s="18"/>
      <c r="F19" s="18">
        <v>417</v>
      </c>
      <c r="G19" s="18"/>
      <c r="H19" s="18">
        <v>425</v>
      </c>
      <c r="I19" s="18"/>
      <c r="J19" s="18"/>
      <c r="K19" s="18"/>
      <c r="L19" s="18">
        <v>461</v>
      </c>
      <c r="M19" s="33">
        <v>445</v>
      </c>
      <c r="N19" s="47"/>
      <c r="O19" s="22">
        <f t="shared" si="4"/>
        <v>395</v>
      </c>
      <c r="P19" s="61">
        <f>'2017'!B20</f>
        <v>444</v>
      </c>
      <c r="Q19" s="13">
        <f t="shared" si="1"/>
        <v>49</v>
      </c>
      <c r="R19" s="30">
        <f t="shared" si="5"/>
        <v>0.1240506329113924</v>
      </c>
      <c r="S19" s="31">
        <v>132276</v>
      </c>
      <c r="T19" s="63">
        <f t="shared" si="6"/>
        <v>2.9861804106565059E-3</v>
      </c>
      <c r="U19" s="48"/>
      <c r="V19" s="48"/>
      <c r="W19" s="48"/>
      <c r="X19" s="48"/>
      <c r="Y19" s="48"/>
      <c r="Z19" s="48"/>
    </row>
    <row r="20" spans="1:26" ht="13.5" customHeight="1">
      <c r="A20" s="25" t="s">
        <v>25</v>
      </c>
      <c r="B20" s="26">
        <v>534</v>
      </c>
      <c r="C20" s="26">
        <v>523</v>
      </c>
      <c r="D20" s="26"/>
      <c r="E20" s="26"/>
      <c r="F20" s="26">
        <v>539</v>
      </c>
      <c r="G20" s="26"/>
      <c r="H20" s="26">
        <v>538</v>
      </c>
      <c r="I20" s="26"/>
      <c r="J20" s="26"/>
      <c r="K20" s="26"/>
      <c r="L20" s="26">
        <v>572</v>
      </c>
      <c r="M20" s="29">
        <v>549</v>
      </c>
      <c r="N20" s="47"/>
      <c r="O20" s="22">
        <f t="shared" si="4"/>
        <v>534</v>
      </c>
      <c r="P20" s="61">
        <f>'2017'!B21</f>
        <v>555</v>
      </c>
      <c r="Q20" s="13">
        <f t="shared" si="1"/>
        <v>21</v>
      </c>
      <c r="R20" s="30">
        <f t="shared" si="5"/>
        <v>3.9325842696629212E-2</v>
      </c>
      <c r="S20" s="31">
        <v>92168</v>
      </c>
      <c r="T20" s="63">
        <f t="shared" si="6"/>
        <v>5.7937679020918327E-3</v>
      </c>
      <c r="U20" s="48"/>
      <c r="V20" s="48"/>
      <c r="W20" s="48"/>
      <c r="X20" s="48"/>
      <c r="Y20" s="48"/>
      <c r="Z20" s="48"/>
    </row>
    <row r="21" spans="1:26" ht="13.5" customHeight="1">
      <c r="A21" s="17" t="s">
        <v>26</v>
      </c>
      <c r="B21" s="18">
        <v>530</v>
      </c>
      <c r="C21" s="18">
        <v>538</v>
      </c>
      <c r="D21" s="18"/>
      <c r="E21" s="18"/>
      <c r="F21" s="18">
        <v>581</v>
      </c>
      <c r="G21" s="18"/>
      <c r="H21" s="18">
        <v>583</v>
      </c>
      <c r="I21" s="18"/>
      <c r="J21" s="18"/>
      <c r="K21" s="18"/>
      <c r="L21" s="18">
        <v>627</v>
      </c>
      <c r="M21" s="33">
        <v>581</v>
      </c>
      <c r="N21" s="47"/>
      <c r="O21" s="22">
        <f t="shared" si="4"/>
        <v>530</v>
      </c>
      <c r="P21" s="61">
        <f>'2017'!B22</f>
        <v>587</v>
      </c>
      <c r="Q21" s="13">
        <f t="shared" si="1"/>
        <v>57</v>
      </c>
      <c r="R21" s="30">
        <f t="shared" si="5"/>
        <v>0.10754716981132076</v>
      </c>
      <c r="S21" s="31">
        <v>87151</v>
      </c>
      <c r="T21" s="63">
        <f t="shared" si="6"/>
        <v>6.0813989512455389E-3</v>
      </c>
      <c r="U21" s="48"/>
      <c r="V21" s="48"/>
      <c r="W21" s="48"/>
      <c r="X21" s="48"/>
      <c r="Y21" s="48"/>
      <c r="Z21" s="48"/>
    </row>
    <row r="22" spans="1:26" ht="13.5" customHeight="1">
      <c r="A22" s="25" t="s">
        <v>27</v>
      </c>
      <c r="B22" s="26">
        <v>78</v>
      </c>
      <c r="C22" s="26">
        <v>79</v>
      </c>
      <c r="D22" s="26"/>
      <c r="E22" s="26"/>
      <c r="F22" s="26">
        <v>81</v>
      </c>
      <c r="G22" s="26"/>
      <c r="H22" s="26">
        <v>79</v>
      </c>
      <c r="I22" s="26"/>
      <c r="J22" s="26"/>
      <c r="K22" s="26"/>
      <c r="L22" s="26">
        <v>84</v>
      </c>
      <c r="M22" s="29">
        <v>78</v>
      </c>
      <c r="N22" s="47"/>
      <c r="O22" s="22">
        <f t="shared" si="4"/>
        <v>78</v>
      </c>
      <c r="P22" s="61">
        <f>'2017'!B23</f>
        <v>78</v>
      </c>
      <c r="Q22" s="13">
        <f t="shared" si="1"/>
        <v>0</v>
      </c>
      <c r="R22" s="30">
        <f t="shared" si="5"/>
        <v>0</v>
      </c>
      <c r="S22" s="31">
        <v>13858</v>
      </c>
      <c r="T22" s="63">
        <f t="shared" si="6"/>
        <v>5.6285178236397749E-3</v>
      </c>
      <c r="U22" s="48"/>
      <c r="V22" s="48"/>
      <c r="W22" s="48"/>
      <c r="X22" s="48"/>
      <c r="Y22" s="48"/>
      <c r="Z22" s="48"/>
    </row>
    <row r="23" spans="1:26" ht="13.5" customHeight="1">
      <c r="A23" s="17" t="s">
        <v>71</v>
      </c>
      <c r="B23" s="18">
        <v>1443</v>
      </c>
      <c r="C23" s="18">
        <v>1440</v>
      </c>
      <c r="D23" s="18"/>
      <c r="E23" s="18"/>
      <c r="F23" s="18">
        <v>1273</v>
      </c>
      <c r="G23" s="18"/>
      <c r="H23" s="18">
        <v>1309</v>
      </c>
      <c r="I23" s="18"/>
      <c r="J23" s="18"/>
      <c r="K23" s="18"/>
      <c r="L23" s="18">
        <v>1397</v>
      </c>
      <c r="M23" s="33">
        <v>1297</v>
      </c>
      <c r="N23" s="47"/>
      <c r="O23" s="22">
        <f t="shared" si="4"/>
        <v>1443</v>
      </c>
      <c r="P23" s="61">
        <f>'2017'!B24</f>
        <v>1314</v>
      </c>
      <c r="Q23" s="13">
        <f t="shared" si="1"/>
        <v>-129</v>
      </c>
      <c r="R23" s="30">
        <f t="shared" si="5"/>
        <v>-8.9397089397089402E-2</v>
      </c>
      <c r="S23" s="31">
        <v>462546</v>
      </c>
      <c r="T23" s="63">
        <f t="shared" si="6"/>
        <v>3.1196897173470313E-3</v>
      </c>
      <c r="U23" s="48"/>
      <c r="V23" s="48"/>
      <c r="W23" s="48"/>
      <c r="X23" s="48"/>
      <c r="Y23" s="48"/>
      <c r="Z23" s="48"/>
    </row>
    <row r="24" spans="1:26" ht="13.5" customHeight="1">
      <c r="A24" s="25" t="s">
        <v>29</v>
      </c>
      <c r="B24" s="26">
        <v>445</v>
      </c>
      <c r="C24" s="26">
        <v>446</v>
      </c>
      <c r="D24" s="26"/>
      <c r="E24" s="26"/>
      <c r="F24" s="26">
        <v>445</v>
      </c>
      <c r="G24" s="26"/>
      <c r="H24" s="26">
        <v>444</v>
      </c>
      <c r="I24" s="26"/>
      <c r="J24" s="26"/>
      <c r="K24" s="26"/>
      <c r="L24" s="26">
        <v>480</v>
      </c>
      <c r="M24" s="29">
        <v>443</v>
      </c>
      <c r="N24" s="47"/>
      <c r="O24" s="22">
        <f t="shared" si="4"/>
        <v>445</v>
      </c>
      <c r="P24" s="61">
        <f>'2017'!B25</f>
        <v>433</v>
      </c>
      <c r="Q24" s="13">
        <f t="shared" si="1"/>
        <v>-12</v>
      </c>
      <c r="R24" s="30">
        <f t="shared" si="5"/>
        <v>-2.6966292134831461E-2</v>
      </c>
      <c r="S24" s="31">
        <v>100297</v>
      </c>
      <c r="T24" s="63">
        <f t="shared" si="6"/>
        <v>4.4368226367687965E-3</v>
      </c>
      <c r="U24" s="48"/>
      <c r="V24" s="48"/>
      <c r="W24" s="48"/>
      <c r="X24" s="48"/>
      <c r="Y24" s="48"/>
      <c r="Z24" s="48"/>
    </row>
    <row r="25" spans="1:26" ht="13.5" customHeight="1">
      <c r="A25" s="17" t="s">
        <v>30</v>
      </c>
      <c r="B25" s="18">
        <v>373</v>
      </c>
      <c r="C25" s="18">
        <v>367</v>
      </c>
      <c r="D25" s="18"/>
      <c r="E25" s="18"/>
      <c r="F25" s="18">
        <v>382</v>
      </c>
      <c r="G25" s="18"/>
      <c r="H25" s="18">
        <v>385</v>
      </c>
      <c r="I25" s="18"/>
      <c r="J25" s="18"/>
      <c r="K25" s="18"/>
      <c r="L25" s="18">
        <v>403</v>
      </c>
      <c r="M25" s="33">
        <v>390</v>
      </c>
      <c r="N25" s="47"/>
      <c r="O25" s="22">
        <f t="shared" si="4"/>
        <v>373</v>
      </c>
      <c r="P25" s="61">
        <f>'2017'!B26</f>
        <v>393</v>
      </c>
      <c r="Q25" s="13">
        <f t="shared" si="1"/>
        <v>20</v>
      </c>
      <c r="R25" s="30">
        <f t="shared" si="5"/>
        <v>5.3619302949061663E-2</v>
      </c>
      <c r="S25" s="31">
        <v>105925</v>
      </c>
      <c r="T25" s="63">
        <f t="shared" si="6"/>
        <v>3.5213594524427659E-3</v>
      </c>
      <c r="U25" s="48"/>
      <c r="V25" s="48"/>
      <c r="W25" s="48"/>
      <c r="X25" s="48"/>
      <c r="Y25" s="48"/>
      <c r="Z25" s="48"/>
    </row>
    <row r="26" spans="1:26" ht="13.5" customHeight="1">
      <c r="A26" s="25" t="s">
        <v>31</v>
      </c>
      <c r="B26" s="26">
        <v>360</v>
      </c>
      <c r="C26" s="26">
        <v>354</v>
      </c>
      <c r="D26" s="26"/>
      <c r="E26" s="26"/>
      <c r="F26" s="26">
        <v>366</v>
      </c>
      <c r="G26" s="26"/>
      <c r="H26" s="26">
        <v>367</v>
      </c>
      <c r="I26" s="26"/>
      <c r="J26" s="26"/>
      <c r="K26" s="26"/>
      <c r="L26" s="26">
        <v>389</v>
      </c>
      <c r="M26" s="29">
        <v>356</v>
      </c>
      <c r="N26" s="47"/>
      <c r="O26" s="22">
        <f t="shared" si="4"/>
        <v>360</v>
      </c>
      <c r="P26" s="61">
        <f>'2017'!B27</f>
        <v>355</v>
      </c>
      <c r="Q26" s="13">
        <f t="shared" si="1"/>
        <v>-5</v>
      </c>
      <c r="R26" s="30">
        <f t="shared" si="5"/>
        <v>-1.3888888888888888E-2</v>
      </c>
      <c r="S26" s="31">
        <v>57058</v>
      </c>
      <c r="T26" s="63">
        <f t="shared" si="6"/>
        <v>6.3093694135791653E-3</v>
      </c>
      <c r="U26" s="48"/>
      <c r="V26" s="48"/>
      <c r="W26" s="48"/>
      <c r="X26" s="48"/>
      <c r="Y26" s="48"/>
      <c r="Z26" s="48"/>
    </row>
    <row r="27" spans="1:26" ht="13.5" customHeight="1">
      <c r="A27" s="17" t="s">
        <v>33</v>
      </c>
      <c r="B27" s="18">
        <v>424</v>
      </c>
      <c r="C27" s="18">
        <v>416</v>
      </c>
      <c r="D27" s="18"/>
      <c r="E27" s="18"/>
      <c r="F27" s="18">
        <v>440</v>
      </c>
      <c r="G27" s="18"/>
      <c r="H27" s="18">
        <v>439</v>
      </c>
      <c r="I27" s="18"/>
      <c r="J27" s="18"/>
      <c r="K27" s="18"/>
      <c r="L27" s="18">
        <v>468</v>
      </c>
      <c r="M27" s="33">
        <v>429</v>
      </c>
      <c r="N27" s="47"/>
      <c r="O27" s="22">
        <f t="shared" si="4"/>
        <v>424</v>
      </c>
      <c r="P27" s="61">
        <f>'2017'!B28</f>
        <v>433</v>
      </c>
      <c r="Q27" s="13">
        <f t="shared" si="1"/>
        <v>9</v>
      </c>
      <c r="R27" s="30">
        <f t="shared" si="5"/>
        <v>2.1226415094339621E-2</v>
      </c>
      <c r="S27" s="31">
        <v>94820</v>
      </c>
      <c r="T27" s="63">
        <f t="shared" si="6"/>
        <v>4.4716304577093443E-3</v>
      </c>
      <c r="U27" s="48"/>
      <c r="V27" s="48"/>
      <c r="W27" s="48"/>
      <c r="X27" s="48"/>
      <c r="Y27" s="48"/>
      <c r="Z27" s="48"/>
    </row>
    <row r="28" spans="1:26" ht="13.5" customHeight="1">
      <c r="A28" s="25" t="s">
        <v>34</v>
      </c>
      <c r="B28" s="26">
        <v>151</v>
      </c>
      <c r="C28" s="26">
        <v>147</v>
      </c>
      <c r="D28" s="26"/>
      <c r="E28" s="26"/>
      <c r="F28" s="26">
        <v>151</v>
      </c>
      <c r="G28" s="26"/>
      <c r="H28" s="26">
        <v>154</v>
      </c>
      <c r="I28" s="26"/>
      <c r="J28" s="26"/>
      <c r="K28" s="26"/>
      <c r="L28" s="26">
        <v>161</v>
      </c>
      <c r="M28" s="29">
        <v>150</v>
      </c>
      <c r="N28" s="47"/>
      <c r="O28" s="22">
        <f t="shared" si="4"/>
        <v>151</v>
      </c>
      <c r="P28" s="61">
        <f>'2017'!B29</f>
        <v>150</v>
      </c>
      <c r="Q28" s="13">
        <f t="shared" si="1"/>
        <v>-1</v>
      </c>
      <c r="R28" s="30">
        <f t="shared" si="5"/>
        <v>-6.6225165562913907E-3</v>
      </c>
      <c r="S28" s="31">
        <v>17820</v>
      </c>
      <c r="T28" s="63">
        <f t="shared" si="6"/>
        <v>8.4736251402918062E-3</v>
      </c>
      <c r="U28" s="48"/>
      <c r="V28" s="48"/>
      <c r="W28" s="48"/>
      <c r="X28" s="48"/>
      <c r="Y28" s="48"/>
      <c r="Z28" s="48"/>
    </row>
    <row r="29" spans="1:26" ht="13.5" customHeight="1">
      <c r="A29" s="17" t="s">
        <v>59</v>
      </c>
      <c r="B29" s="18">
        <v>414</v>
      </c>
      <c r="C29" s="18">
        <v>414</v>
      </c>
      <c r="D29" s="18"/>
      <c r="E29" s="18"/>
      <c r="F29" s="18">
        <v>424</v>
      </c>
      <c r="G29" s="18"/>
      <c r="H29" s="18">
        <v>421</v>
      </c>
      <c r="I29" s="18"/>
      <c r="J29" s="18"/>
      <c r="K29" s="18"/>
      <c r="L29" s="18">
        <v>439</v>
      </c>
      <c r="M29" s="33">
        <v>395</v>
      </c>
      <c r="N29" s="47"/>
      <c r="O29" s="22">
        <f t="shared" si="4"/>
        <v>414</v>
      </c>
      <c r="P29" s="61">
        <f>'2017'!B30</f>
        <v>398</v>
      </c>
      <c r="Q29" s="35">
        <f t="shared" si="1"/>
        <v>-16</v>
      </c>
      <c r="R29" s="36">
        <f t="shared" si="5"/>
        <v>-3.864734299516908E-2</v>
      </c>
      <c r="S29" s="31">
        <v>66044</v>
      </c>
      <c r="T29" s="63">
        <f t="shared" si="6"/>
        <v>6.2685482405668951E-3</v>
      </c>
      <c r="U29" s="48"/>
      <c r="V29" s="48"/>
      <c r="W29" s="48"/>
      <c r="X29" s="48"/>
      <c r="Y29" s="48"/>
      <c r="Z29" s="48"/>
    </row>
    <row r="30" spans="1:26" ht="13.5" customHeight="1">
      <c r="A30" s="37" t="s">
        <v>35</v>
      </c>
      <c r="B30" s="38">
        <f t="shared" ref="B30:C30" si="7">SUM(B5:B29)</f>
        <v>16108</v>
      </c>
      <c r="C30" s="38">
        <f t="shared" si="7"/>
        <v>16050</v>
      </c>
      <c r="D30" s="38" t="s">
        <v>60</v>
      </c>
      <c r="E30" s="38" t="s">
        <v>60</v>
      </c>
      <c r="F30" s="38">
        <f t="shared" ref="F30:M30" si="8">SUM(F5:F29)</f>
        <v>16554</v>
      </c>
      <c r="G30" s="38">
        <f t="shared" si="8"/>
        <v>0</v>
      </c>
      <c r="H30" s="38">
        <f t="shared" si="8"/>
        <v>16663</v>
      </c>
      <c r="I30" s="38">
        <f t="shared" si="8"/>
        <v>0</v>
      </c>
      <c r="J30" s="38">
        <f t="shared" si="8"/>
        <v>0</v>
      </c>
      <c r="K30" s="38">
        <f t="shared" si="8"/>
        <v>0</v>
      </c>
      <c r="L30" s="38">
        <f t="shared" si="8"/>
        <v>18070</v>
      </c>
      <c r="M30" s="38">
        <f t="shared" si="8"/>
        <v>16923</v>
      </c>
      <c r="N30" s="54"/>
      <c r="O30" s="39">
        <f t="shared" ref="O30:P30" si="9">SUM(O5:O29)</f>
        <v>16108</v>
      </c>
      <c r="P30" s="40">
        <f t="shared" si="9"/>
        <v>17043</v>
      </c>
      <c r="Q30" s="64">
        <f t="shared" si="1"/>
        <v>935</v>
      </c>
      <c r="R30" s="65">
        <f t="shared" si="5"/>
        <v>5.8045691581822698E-2</v>
      </c>
      <c r="S30" s="43"/>
      <c r="T30" s="40"/>
      <c r="U30" s="55"/>
      <c r="V30" s="55"/>
      <c r="W30" s="55"/>
      <c r="X30" s="55"/>
      <c r="Y30" s="55"/>
      <c r="Z30" s="55"/>
    </row>
    <row r="31" spans="1:26" ht="13.5" customHeight="1">
      <c r="A31" s="44" t="s">
        <v>36</v>
      </c>
      <c r="B31" s="45">
        <f>B30-'2015'!M29</f>
        <v>74</v>
      </c>
      <c r="C31" s="45">
        <f>C30-B30</f>
        <v>-58</v>
      </c>
      <c r="D31" s="45" t="s">
        <v>60</v>
      </c>
      <c r="E31" s="45" t="s">
        <v>60</v>
      </c>
      <c r="F31" s="45">
        <f>F30-C30</f>
        <v>504</v>
      </c>
      <c r="G31" s="45"/>
      <c r="H31" s="45">
        <f>H30-F30</f>
        <v>109</v>
      </c>
      <c r="I31" s="45"/>
      <c r="J31" s="45"/>
      <c r="K31" s="45"/>
      <c r="L31" s="45">
        <f>L30-H30</f>
        <v>1407</v>
      </c>
      <c r="M31" s="45">
        <f>M30-L30</f>
        <v>-1147</v>
      </c>
      <c r="N31" s="47"/>
      <c r="O31" s="47"/>
      <c r="P31" s="52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9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9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9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9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9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9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9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9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9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9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9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9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9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9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9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9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9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9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9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9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9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9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9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9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9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9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9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9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9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9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9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9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9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9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9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9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9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9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9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9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9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9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9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9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9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9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9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9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9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9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9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9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9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9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9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9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9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9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9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9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9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9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9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9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9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9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9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9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9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9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9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9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9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9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9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9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9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9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9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9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9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9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9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9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9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9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9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9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9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9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9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9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9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9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9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9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9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9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9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9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9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9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9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9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9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9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9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9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9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9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9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9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9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9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9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9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9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9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9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9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9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9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9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9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9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9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9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9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9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9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9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9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9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9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9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9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9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9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9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9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9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9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9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9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9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9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9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9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9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9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9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9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9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9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9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9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9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9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9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9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9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9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9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9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9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9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9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9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9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9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9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9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9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9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9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9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9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9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9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9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9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9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9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9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9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9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9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9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9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9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9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9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9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9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9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9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9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9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9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9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9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9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9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9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9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9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9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9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9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9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9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9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9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9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9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9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9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9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9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9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9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9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9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9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9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9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9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9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9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9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9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9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9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9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9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9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9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9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9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9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9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9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9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9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9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9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9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9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9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9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9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9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9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9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9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9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9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9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9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9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9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9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9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9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9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9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9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9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9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9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9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9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9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9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9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9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9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9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9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9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9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9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9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9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9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9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9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9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9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9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9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9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9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9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9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9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9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9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9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9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9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9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9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9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9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9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9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9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9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9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9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9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9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9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9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9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9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9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9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9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9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9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9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9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9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9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9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9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9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9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9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9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9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9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9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9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9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9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9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9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9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9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9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9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9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9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9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9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9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9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9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9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9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9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9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9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9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9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9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9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9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9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9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9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9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9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9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9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9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9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9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9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9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9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9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9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9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9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9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9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9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9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9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9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9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9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9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9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9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9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9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9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9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9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9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9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9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9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9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9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9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9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9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9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9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9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9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9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9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9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9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9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9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9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9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9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9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9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9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9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9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9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9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9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9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9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9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9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9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9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9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9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9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9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9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9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9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9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9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9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9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9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9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9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9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9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9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9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9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9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9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9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9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9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9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9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9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9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9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9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9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9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9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9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9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9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9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9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9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9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9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9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9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9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9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9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9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9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9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9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9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9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9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9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9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9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9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9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9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9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9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9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9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9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9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9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9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9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9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9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9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9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9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9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9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9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9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9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9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9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9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9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9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9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9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9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9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9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9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9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9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9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9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9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9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9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9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9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9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9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9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9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9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9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9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9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9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9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9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9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9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9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9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9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9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9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9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9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9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9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9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9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9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9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9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9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9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9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9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9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9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9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9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9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9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9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9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9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9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9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9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9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9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9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9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9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9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9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9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9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9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9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9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9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9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9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9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9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9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9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9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9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9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9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9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9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9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9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9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9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9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9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9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9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9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9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9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9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9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9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9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9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9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9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9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9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9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9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9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9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9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9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9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9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9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9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9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9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9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9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9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9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9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9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9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9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9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9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9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9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9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9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9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9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9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9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9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9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9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9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9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9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9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9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9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9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9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9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9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9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9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9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9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9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9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9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9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9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9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9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9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9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9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9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9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9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9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9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9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9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9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9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9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9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9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9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9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9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9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9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9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9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9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9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9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9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9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9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9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9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9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9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9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9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9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9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9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9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9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9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9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9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9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9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9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9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9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9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9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9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9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9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9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9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9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9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9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9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9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9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9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9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9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9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9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9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9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9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9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9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9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9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9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9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9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9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9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9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9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9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9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9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9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9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9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9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9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9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9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9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9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9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9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9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9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9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9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9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9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9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9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9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9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9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9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9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9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9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9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9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9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9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9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9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9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9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9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9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9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9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9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9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9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9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9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9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9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9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9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9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9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9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9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9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9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9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9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9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9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9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9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9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9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9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9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9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9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9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9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9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9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9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9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9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9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9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9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9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9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9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9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9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9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9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9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9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9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9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9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9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9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9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9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9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9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9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9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9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9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9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9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9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9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9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9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9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9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9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9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9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9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9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9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9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9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9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9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9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9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9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9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9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9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9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9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9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9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9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9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9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9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9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9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9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9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9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9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9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9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9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9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9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9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9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9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9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9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9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9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9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9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9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9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9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9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9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9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9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9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9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9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9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9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9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9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9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9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9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9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9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9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9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9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9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9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9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9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9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9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9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9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9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9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9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9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9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9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9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9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9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9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9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9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9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9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9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9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9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9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9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9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9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9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9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9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9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9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9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9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9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9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9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9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9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9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3" width="6.33203125" customWidth="1"/>
    <col min="4" max="4" width="6" customWidth="1"/>
    <col min="5" max="5" width="6.5546875" customWidth="1"/>
    <col min="6" max="8" width="6" customWidth="1"/>
    <col min="9" max="9" width="6.5546875" customWidth="1"/>
    <col min="10" max="10" width="6" customWidth="1"/>
    <col min="11" max="11" width="7.33203125" customWidth="1"/>
    <col min="12" max="13" width="6" customWidth="1"/>
    <col min="14" max="14" width="4.33203125" customWidth="1"/>
    <col min="15" max="15" width="10.6640625" customWidth="1"/>
    <col min="16" max="16" width="12.44140625" customWidth="1"/>
    <col min="17" max="17" width="12.6640625" customWidth="1"/>
    <col min="18" max="19" width="13.33203125" customWidth="1"/>
    <col min="20" max="26" width="11.44140625" customWidth="1"/>
  </cols>
  <sheetData>
    <row r="1" spans="1:26" ht="13.5" customHeight="1">
      <c r="A1" s="128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9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2"/>
      <c r="B4" s="58" t="s">
        <v>61</v>
      </c>
      <c r="C4" s="58" t="s">
        <v>62</v>
      </c>
      <c r="D4" s="58" t="s">
        <v>63</v>
      </c>
      <c r="E4" s="58" t="s">
        <v>50</v>
      </c>
      <c r="F4" s="58" t="s">
        <v>51</v>
      </c>
      <c r="G4" s="58" t="s">
        <v>52</v>
      </c>
      <c r="H4" s="58" t="s">
        <v>64</v>
      </c>
      <c r="I4" s="58" t="s">
        <v>65</v>
      </c>
      <c r="J4" s="58" t="s">
        <v>53</v>
      </c>
      <c r="K4" s="58" t="s">
        <v>54</v>
      </c>
      <c r="L4" s="58" t="s">
        <v>66</v>
      </c>
      <c r="M4" s="59" t="s">
        <v>55</v>
      </c>
      <c r="N4" s="50"/>
      <c r="O4" s="5" t="s">
        <v>72</v>
      </c>
      <c r="P4" s="6" t="s">
        <v>73</v>
      </c>
      <c r="Q4" s="5" t="s">
        <v>5</v>
      </c>
      <c r="R4" s="6" t="s">
        <v>6</v>
      </c>
      <c r="S4" s="5" t="s">
        <v>7</v>
      </c>
      <c r="T4" s="6" t="s">
        <v>74</v>
      </c>
      <c r="U4" s="46"/>
      <c r="V4" s="46"/>
      <c r="W4" s="46"/>
      <c r="X4" s="46"/>
      <c r="Y4" s="46"/>
      <c r="Z4" s="46"/>
    </row>
    <row r="5" spans="1:26" ht="13.5" customHeight="1">
      <c r="A5" s="17" t="s">
        <v>10</v>
      </c>
      <c r="B5" s="18">
        <v>380</v>
      </c>
      <c r="C5" s="18">
        <v>374</v>
      </c>
      <c r="D5" s="18">
        <v>372</v>
      </c>
      <c r="E5" s="18">
        <v>368</v>
      </c>
      <c r="F5" s="18">
        <v>365</v>
      </c>
      <c r="G5" s="18">
        <v>366</v>
      </c>
      <c r="H5" s="19">
        <v>368</v>
      </c>
      <c r="I5" s="18">
        <v>368</v>
      </c>
      <c r="J5" s="18">
        <v>373</v>
      </c>
      <c r="K5" s="18">
        <v>382</v>
      </c>
      <c r="L5" s="18">
        <v>384</v>
      </c>
      <c r="M5" s="21">
        <v>385</v>
      </c>
      <c r="N5" s="52"/>
      <c r="O5" s="22">
        <v>380</v>
      </c>
      <c r="P5" s="61">
        <v>385</v>
      </c>
      <c r="Q5" s="62">
        <f t="shared" ref="Q5:Q29" si="0">P5-O5</f>
        <v>5</v>
      </c>
      <c r="R5" s="30">
        <f t="shared" ref="R5:R29" si="1">Q5/O5</f>
        <v>1.3157894736842105E-2</v>
      </c>
      <c r="S5" s="66"/>
      <c r="T5" s="67"/>
      <c r="U5" s="48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189</v>
      </c>
      <c r="C6" s="26">
        <v>185</v>
      </c>
      <c r="D6" s="26">
        <v>189</v>
      </c>
      <c r="E6" s="26">
        <v>194</v>
      </c>
      <c r="F6" s="26">
        <v>199</v>
      </c>
      <c r="G6" s="26">
        <v>196</v>
      </c>
      <c r="H6" s="27">
        <v>196</v>
      </c>
      <c r="I6" s="26">
        <v>198</v>
      </c>
      <c r="J6" s="26">
        <v>198</v>
      </c>
      <c r="K6" s="26">
        <v>197</v>
      </c>
      <c r="L6" s="26">
        <v>208</v>
      </c>
      <c r="M6" s="29">
        <v>212</v>
      </c>
      <c r="N6" s="47"/>
      <c r="O6" s="22">
        <v>189</v>
      </c>
      <c r="P6" s="23">
        <v>213</v>
      </c>
      <c r="Q6" s="13">
        <f t="shared" si="0"/>
        <v>24</v>
      </c>
      <c r="R6" s="30">
        <f t="shared" si="1"/>
        <v>0.12698412698412698</v>
      </c>
      <c r="S6" s="68"/>
      <c r="T6" s="23"/>
      <c r="U6" s="48"/>
      <c r="V6" s="48"/>
      <c r="W6" s="48"/>
      <c r="X6" s="48"/>
      <c r="Y6" s="48"/>
      <c r="Z6" s="48"/>
    </row>
    <row r="7" spans="1:26" ht="13.5" customHeight="1">
      <c r="A7" s="17" t="s">
        <v>13</v>
      </c>
      <c r="B7" s="18">
        <v>2028</v>
      </c>
      <c r="C7" s="18">
        <v>2011</v>
      </c>
      <c r="D7" s="18">
        <v>2082</v>
      </c>
      <c r="E7" s="18">
        <v>2089</v>
      </c>
      <c r="F7" s="18">
        <v>2114</v>
      </c>
      <c r="G7" s="18">
        <v>2124</v>
      </c>
      <c r="H7" s="18">
        <v>2154</v>
      </c>
      <c r="I7" s="18">
        <v>2162</v>
      </c>
      <c r="J7" s="18">
        <v>2180</v>
      </c>
      <c r="K7" s="18">
        <v>2183</v>
      </c>
      <c r="L7" s="18">
        <v>2226</v>
      </c>
      <c r="M7" s="33">
        <v>2251</v>
      </c>
      <c r="N7" s="47"/>
      <c r="O7" s="22">
        <v>2028</v>
      </c>
      <c r="P7" s="23">
        <v>2267</v>
      </c>
      <c r="Q7" s="13">
        <f t="shared" si="0"/>
        <v>239</v>
      </c>
      <c r="R7" s="30">
        <f t="shared" si="1"/>
        <v>0.11785009861932939</v>
      </c>
      <c r="S7" s="68"/>
      <c r="T7" s="23"/>
      <c r="U7" s="48"/>
      <c r="V7" s="48"/>
      <c r="W7" s="48"/>
      <c r="X7" s="48"/>
      <c r="Y7" s="48"/>
      <c r="Z7" s="48"/>
    </row>
    <row r="8" spans="1:26" ht="13.5" customHeight="1">
      <c r="A8" s="25" t="s">
        <v>14</v>
      </c>
      <c r="B8" s="26">
        <v>2506</v>
      </c>
      <c r="C8" s="26">
        <v>2502</v>
      </c>
      <c r="D8" s="26">
        <v>2552</v>
      </c>
      <c r="E8" s="26">
        <v>2550</v>
      </c>
      <c r="F8" s="26">
        <v>2566</v>
      </c>
      <c r="G8" s="26">
        <v>2463</v>
      </c>
      <c r="H8" s="26">
        <v>2470</v>
      </c>
      <c r="I8" s="26">
        <v>2463</v>
      </c>
      <c r="J8" s="26">
        <v>2470</v>
      </c>
      <c r="K8" s="26">
        <v>2467</v>
      </c>
      <c r="L8" s="26">
        <v>2480</v>
      </c>
      <c r="M8" s="29">
        <v>2461</v>
      </c>
      <c r="N8" s="47"/>
      <c r="O8" s="22">
        <v>2506</v>
      </c>
      <c r="P8" s="23">
        <v>2460</v>
      </c>
      <c r="Q8" s="13">
        <f t="shared" si="0"/>
        <v>-46</v>
      </c>
      <c r="R8" s="30">
        <f t="shared" si="1"/>
        <v>-1.8355945730247406E-2</v>
      </c>
      <c r="S8" s="68"/>
      <c r="T8" s="23"/>
      <c r="U8" s="48"/>
      <c r="V8" s="48"/>
      <c r="W8" s="48"/>
      <c r="X8" s="48"/>
      <c r="Y8" s="48"/>
      <c r="Z8" s="48"/>
    </row>
    <row r="9" spans="1:26" ht="13.5" customHeight="1">
      <c r="A9" s="17" t="s">
        <v>15</v>
      </c>
      <c r="B9" s="18">
        <v>947</v>
      </c>
      <c r="C9" s="18">
        <v>943</v>
      </c>
      <c r="D9" s="18">
        <v>953</v>
      </c>
      <c r="E9" s="18">
        <v>962</v>
      </c>
      <c r="F9" s="18">
        <v>981</v>
      </c>
      <c r="G9" s="18">
        <v>992</v>
      </c>
      <c r="H9" s="18">
        <v>1010</v>
      </c>
      <c r="I9" s="18">
        <v>1045</v>
      </c>
      <c r="J9" s="18">
        <v>1074</v>
      </c>
      <c r="K9" s="18">
        <v>1089</v>
      </c>
      <c r="L9" s="18">
        <v>1094</v>
      </c>
      <c r="M9" s="33">
        <v>1098</v>
      </c>
      <c r="N9" s="47"/>
      <c r="O9" s="22">
        <v>947</v>
      </c>
      <c r="P9" s="23">
        <v>1110</v>
      </c>
      <c r="Q9" s="13">
        <f t="shared" si="0"/>
        <v>163</v>
      </c>
      <c r="R9" s="30">
        <f t="shared" si="1"/>
        <v>0.17212249208025343</v>
      </c>
      <c r="S9" s="68"/>
      <c r="T9" s="23"/>
      <c r="U9" s="48"/>
      <c r="V9" s="48"/>
      <c r="W9" s="48"/>
      <c r="X9" s="48"/>
      <c r="Y9" s="48"/>
      <c r="Z9" s="48"/>
    </row>
    <row r="10" spans="1:26" ht="13.5" customHeight="1">
      <c r="A10" s="25" t="s">
        <v>16</v>
      </c>
      <c r="B10" s="26">
        <v>1017</v>
      </c>
      <c r="C10" s="26">
        <v>1013</v>
      </c>
      <c r="D10" s="26">
        <v>1050</v>
      </c>
      <c r="E10" s="26">
        <v>1056</v>
      </c>
      <c r="F10" s="26">
        <v>1062</v>
      </c>
      <c r="G10" s="26">
        <v>1068</v>
      </c>
      <c r="H10" s="26">
        <v>1066</v>
      </c>
      <c r="I10" s="26">
        <v>1080</v>
      </c>
      <c r="J10" s="26">
        <v>1086</v>
      </c>
      <c r="K10" s="26">
        <v>1093</v>
      </c>
      <c r="L10" s="26">
        <v>1100</v>
      </c>
      <c r="M10" s="29">
        <v>1106</v>
      </c>
      <c r="N10" s="47"/>
      <c r="O10" s="22">
        <v>1017</v>
      </c>
      <c r="P10" s="23">
        <v>1113</v>
      </c>
      <c r="Q10" s="13">
        <f t="shared" si="0"/>
        <v>96</v>
      </c>
      <c r="R10" s="30">
        <f t="shared" si="1"/>
        <v>9.4395280235988199E-2</v>
      </c>
      <c r="S10" s="68"/>
      <c r="T10" s="23"/>
      <c r="U10" s="48"/>
      <c r="V10" s="48"/>
      <c r="W10" s="48"/>
      <c r="X10" s="48"/>
      <c r="Y10" s="48"/>
      <c r="Z10" s="48"/>
    </row>
    <row r="11" spans="1:26" ht="13.5" customHeight="1">
      <c r="A11" s="17" t="s">
        <v>17</v>
      </c>
      <c r="B11" s="18">
        <v>465</v>
      </c>
      <c r="C11" s="18">
        <v>461</v>
      </c>
      <c r="D11" s="18">
        <v>460</v>
      </c>
      <c r="E11" s="18">
        <v>460</v>
      </c>
      <c r="F11" s="18">
        <v>464</v>
      </c>
      <c r="G11" s="18">
        <v>459</v>
      </c>
      <c r="H11" s="18">
        <v>467</v>
      </c>
      <c r="I11" s="18">
        <v>468</v>
      </c>
      <c r="J11" s="18">
        <v>472</v>
      </c>
      <c r="K11" s="18">
        <v>477</v>
      </c>
      <c r="L11" s="18">
        <v>481</v>
      </c>
      <c r="M11" s="33">
        <v>480</v>
      </c>
      <c r="N11" s="47"/>
      <c r="O11" s="22">
        <v>465</v>
      </c>
      <c r="P11" s="23">
        <v>490</v>
      </c>
      <c r="Q11" s="13">
        <f t="shared" si="0"/>
        <v>25</v>
      </c>
      <c r="R11" s="30">
        <f t="shared" si="1"/>
        <v>5.3763440860215055E-2</v>
      </c>
      <c r="S11" s="68"/>
      <c r="T11" s="23"/>
      <c r="U11" s="48"/>
      <c r="V11" s="48"/>
      <c r="W11" s="48"/>
      <c r="X11" s="48"/>
      <c r="Y11" s="48"/>
      <c r="Z11" s="48"/>
    </row>
    <row r="12" spans="1:26" ht="13.5" customHeight="1">
      <c r="A12" s="25" t="s">
        <v>18</v>
      </c>
      <c r="B12" s="26">
        <v>208</v>
      </c>
      <c r="C12" s="26">
        <v>208</v>
      </c>
      <c r="D12" s="26">
        <v>211</v>
      </c>
      <c r="E12" s="26">
        <v>210</v>
      </c>
      <c r="F12" s="26">
        <v>215</v>
      </c>
      <c r="G12" s="26">
        <v>215</v>
      </c>
      <c r="H12" s="26">
        <v>222</v>
      </c>
      <c r="I12" s="26">
        <v>227</v>
      </c>
      <c r="J12" s="26">
        <v>231</v>
      </c>
      <c r="K12" s="26">
        <v>236</v>
      </c>
      <c r="L12" s="26">
        <v>239</v>
      </c>
      <c r="M12" s="29">
        <v>240</v>
      </c>
      <c r="N12" s="47"/>
      <c r="O12" s="22">
        <v>208</v>
      </c>
      <c r="P12" s="23">
        <v>241</v>
      </c>
      <c r="Q12" s="13">
        <f t="shared" si="0"/>
        <v>33</v>
      </c>
      <c r="R12" s="30">
        <f t="shared" si="1"/>
        <v>0.15865384615384615</v>
      </c>
      <c r="S12" s="68"/>
      <c r="T12" s="23"/>
      <c r="U12" s="48"/>
      <c r="V12" s="48"/>
      <c r="W12" s="48"/>
      <c r="X12" s="48"/>
      <c r="Y12" s="48"/>
      <c r="Z12" s="48"/>
    </row>
    <row r="13" spans="1:26" ht="13.5" customHeight="1">
      <c r="A13" s="17" t="s">
        <v>19</v>
      </c>
      <c r="B13" s="18">
        <v>1006</v>
      </c>
      <c r="C13" s="18">
        <v>1006</v>
      </c>
      <c r="D13" s="18">
        <v>1047</v>
      </c>
      <c r="E13" s="18">
        <v>1059</v>
      </c>
      <c r="F13" s="18">
        <v>1073</v>
      </c>
      <c r="G13" s="18">
        <v>1064</v>
      </c>
      <c r="H13" s="18">
        <v>1064</v>
      </c>
      <c r="I13" s="18">
        <v>1068</v>
      </c>
      <c r="J13" s="18">
        <v>1091</v>
      </c>
      <c r="K13" s="18">
        <v>1096</v>
      </c>
      <c r="L13" s="18">
        <v>1106</v>
      </c>
      <c r="M13" s="33">
        <v>1105</v>
      </c>
      <c r="N13" s="47"/>
      <c r="O13" s="22">
        <v>1006</v>
      </c>
      <c r="P13" s="23">
        <v>1101</v>
      </c>
      <c r="Q13" s="13">
        <f t="shared" si="0"/>
        <v>95</v>
      </c>
      <c r="R13" s="30">
        <f t="shared" si="1"/>
        <v>9.4433399602385684E-2</v>
      </c>
      <c r="S13" s="68"/>
      <c r="T13" s="23"/>
      <c r="U13" s="48"/>
      <c r="V13" s="48"/>
      <c r="W13" s="48"/>
      <c r="X13" s="48"/>
      <c r="Y13" s="48"/>
      <c r="Z13" s="48"/>
    </row>
    <row r="14" spans="1:26" ht="13.5" customHeight="1">
      <c r="A14" s="25" t="s">
        <v>20</v>
      </c>
      <c r="B14" s="26">
        <v>309</v>
      </c>
      <c r="C14" s="26">
        <v>305</v>
      </c>
      <c r="D14" s="26">
        <v>328</v>
      </c>
      <c r="E14" s="26">
        <v>336</v>
      </c>
      <c r="F14" s="26">
        <v>335</v>
      </c>
      <c r="G14" s="26">
        <v>335</v>
      </c>
      <c r="H14" s="26">
        <v>337</v>
      </c>
      <c r="I14" s="26">
        <v>338</v>
      </c>
      <c r="J14" s="26">
        <v>340</v>
      </c>
      <c r="K14" s="26">
        <v>338</v>
      </c>
      <c r="L14" s="26">
        <v>336</v>
      </c>
      <c r="M14" s="29">
        <v>332</v>
      </c>
      <c r="N14" s="47"/>
      <c r="O14" s="22">
        <v>309</v>
      </c>
      <c r="P14" s="23">
        <v>329</v>
      </c>
      <c r="Q14" s="13">
        <f t="shared" si="0"/>
        <v>20</v>
      </c>
      <c r="R14" s="30">
        <f t="shared" si="1"/>
        <v>6.4724919093851127E-2</v>
      </c>
      <c r="S14" s="68"/>
      <c r="T14" s="23"/>
      <c r="U14" s="48"/>
      <c r="V14" s="48"/>
      <c r="W14" s="48"/>
      <c r="X14" s="48"/>
      <c r="Y14" s="48"/>
      <c r="Z14" s="48"/>
    </row>
    <row r="15" spans="1:26" ht="13.5" customHeight="1">
      <c r="A15" s="17" t="s">
        <v>21</v>
      </c>
      <c r="B15" s="18">
        <v>396</v>
      </c>
      <c r="C15" s="18">
        <v>395</v>
      </c>
      <c r="D15" s="18">
        <v>414</v>
      </c>
      <c r="E15" s="18">
        <v>411</v>
      </c>
      <c r="F15" s="18">
        <v>408</v>
      </c>
      <c r="G15" s="18">
        <v>405</v>
      </c>
      <c r="H15" s="18">
        <v>403</v>
      </c>
      <c r="I15" s="18">
        <v>414</v>
      </c>
      <c r="J15" s="18">
        <v>418</v>
      </c>
      <c r="K15" s="18">
        <v>420</v>
      </c>
      <c r="L15" s="18">
        <v>417</v>
      </c>
      <c r="M15" s="33">
        <v>412</v>
      </c>
      <c r="N15" s="47"/>
      <c r="O15" s="22">
        <v>396</v>
      </c>
      <c r="P15" s="23">
        <v>425</v>
      </c>
      <c r="Q15" s="13">
        <f t="shared" si="0"/>
        <v>29</v>
      </c>
      <c r="R15" s="30">
        <f t="shared" si="1"/>
        <v>7.3232323232323232E-2</v>
      </c>
      <c r="S15" s="68"/>
      <c r="T15" s="23"/>
      <c r="U15" s="48"/>
      <c r="V15" s="48"/>
      <c r="W15" s="48"/>
      <c r="X15" s="48"/>
      <c r="Y15" s="48"/>
      <c r="Z15" s="48"/>
    </row>
    <row r="16" spans="1:26" ht="13.5" customHeight="1">
      <c r="A16" s="25" t="s">
        <v>22</v>
      </c>
      <c r="B16" s="26">
        <v>264</v>
      </c>
      <c r="C16" s="26">
        <v>263</v>
      </c>
      <c r="D16" s="26">
        <v>278</v>
      </c>
      <c r="E16" s="26">
        <v>288</v>
      </c>
      <c r="F16" s="26">
        <v>290</v>
      </c>
      <c r="G16" s="26">
        <v>293</v>
      </c>
      <c r="H16" s="26">
        <v>291</v>
      </c>
      <c r="I16" s="26">
        <v>294</v>
      </c>
      <c r="J16" s="26">
        <v>298</v>
      </c>
      <c r="K16" s="26">
        <v>303</v>
      </c>
      <c r="L16" s="26">
        <v>307</v>
      </c>
      <c r="M16" s="29">
        <v>310</v>
      </c>
      <c r="N16" s="47"/>
      <c r="O16" s="22">
        <v>264</v>
      </c>
      <c r="P16" s="23">
        <v>309</v>
      </c>
      <c r="Q16" s="13">
        <f t="shared" si="0"/>
        <v>45</v>
      </c>
      <c r="R16" s="30">
        <f t="shared" si="1"/>
        <v>0.17045454545454544</v>
      </c>
      <c r="S16" s="68"/>
      <c r="T16" s="23"/>
      <c r="U16" s="48"/>
      <c r="V16" s="48"/>
      <c r="W16" s="48"/>
      <c r="X16" s="48"/>
      <c r="Y16" s="48"/>
      <c r="Z16" s="48"/>
    </row>
    <row r="17" spans="1:26" ht="13.5" customHeight="1">
      <c r="A17" s="17" t="s">
        <v>24</v>
      </c>
      <c r="B17" s="18">
        <v>437</v>
      </c>
      <c r="C17" s="18">
        <v>437</v>
      </c>
      <c r="D17" s="18">
        <v>453</v>
      </c>
      <c r="E17" s="18">
        <v>455</v>
      </c>
      <c r="F17" s="18">
        <v>459</v>
      </c>
      <c r="G17" s="18">
        <v>470</v>
      </c>
      <c r="H17" s="18">
        <v>476</v>
      </c>
      <c r="I17" s="18">
        <v>495</v>
      </c>
      <c r="J17" s="18">
        <v>505</v>
      </c>
      <c r="K17" s="18">
        <v>511</v>
      </c>
      <c r="L17" s="18">
        <v>507</v>
      </c>
      <c r="M17" s="33">
        <v>514</v>
      </c>
      <c r="N17" s="47"/>
      <c r="O17" s="22">
        <v>437</v>
      </c>
      <c r="P17" s="23">
        <v>518</v>
      </c>
      <c r="Q17" s="13">
        <f t="shared" si="0"/>
        <v>81</v>
      </c>
      <c r="R17" s="30">
        <f t="shared" si="1"/>
        <v>0.18535469107551489</v>
      </c>
      <c r="S17" s="68"/>
      <c r="T17" s="23"/>
      <c r="U17" s="48"/>
      <c r="V17" s="48"/>
      <c r="W17" s="48"/>
      <c r="X17" s="48"/>
      <c r="Y17" s="48"/>
      <c r="Z17" s="48"/>
    </row>
    <row r="18" spans="1:26" ht="13.5" customHeight="1">
      <c r="A18" s="25" t="s">
        <v>49</v>
      </c>
      <c r="B18" s="26">
        <v>350</v>
      </c>
      <c r="C18" s="26">
        <v>351</v>
      </c>
      <c r="D18" s="26">
        <v>357</v>
      </c>
      <c r="E18" s="26">
        <v>361</v>
      </c>
      <c r="F18" s="26">
        <v>365</v>
      </c>
      <c r="G18" s="26">
        <v>369</v>
      </c>
      <c r="H18" s="26">
        <v>371</v>
      </c>
      <c r="I18" s="26">
        <v>371</v>
      </c>
      <c r="J18" s="26">
        <v>385</v>
      </c>
      <c r="K18" s="26">
        <v>387</v>
      </c>
      <c r="L18" s="26">
        <v>388</v>
      </c>
      <c r="M18" s="29">
        <v>385</v>
      </c>
      <c r="N18" s="47"/>
      <c r="O18" s="22">
        <v>350</v>
      </c>
      <c r="P18" s="23">
        <v>395</v>
      </c>
      <c r="Q18" s="13">
        <f t="shared" si="0"/>
        <v>45</v>
      </c>
      <c r="R18" s="30">
        <f t="shared" si="1"/>
        <v>0.12857142857142856</v>
      </c>
      <c r="S18" s="68"/>
      <c r="T18" s="23"/>
      <c r="U18" s="48"/>
      <c r="V18" s="48"/>
      <c r="W18" s="48"/>
      <c r="X18" s="48"/>
      <c r="Y18" s="48"/>
      <c r="Z18" s="48"/>
    </row>
    <row r="19" spans="1:26" ht="13.5" customHeight="1">
      <c r="A19" s="17" t="s">
        <v>25</v>
      </c>
      <c r="B19" s="18">
        <v>507</v>
      </c>
      <c r="C19" s="18">
        <v>503</v>
      </c>
      <c r="D19" s="18">
        <v>518</v>
      </c>
      <c r="E19" s="18">
        <v>525</v>
      </c>
      <c r="F19" s="18">
        <v>526</v>
      </c>
      <c r="G19" s="18">
        <v>527</v>
      </c>
      <c r="H19" s="18">
        <v>533</v>
      </c>
      <c r="I19" s="18">
        <v>525</v>
      </c>
      <c r="J19" s="18">
        <v>532</v>
      </c>
      <c r="K19" s="18">
        <v>534</v>
      </c>
      <c r="L19" s="18">
        <v>531</v>
      </c>
      <c r="M19" s="33">
        <v>528</v>
      </c>
      <c r="N19" s="47"/>
      <c r="O19" s="22">
        <v>507</v>
      </c>
      <c r="P19" s="23">
        <v>534</v>
      </c>
      <c r="Q19" s="13">
        <f t="shared" si="0"/>
        <v>27</v>
      </c>
      <c r="R19" s="30">
        <f t="shared" si="1"/>
        <v>5.3254437869822487E-2</v>
      </c>
      <c r="S19" s="68"/>
      <c r="T19" s="23"/>
      <c r="U19" s="48"/>
      <c r="V19" s="48"/>
      <c r="W19" s="48"/>
      <c r="X19" s="48"/>
      <c r="Y19" s="48"/>
      <c r="Z19" s="48"/>
    </row>
    <row r="20" spans="1:26" ht="13.5" customHeight="1">
      <c r="A20" s="25" t="s">
        <v>26</v>
      </c>
      <c r="B20" s="26">
        <v>483</v>
      </c>
      <c r="C20" s="26">
        <v>486</v>
      </c>
      <c r="D20" s="26">
        <v>492</v>
      </c>
      <c r="E20" s="26">
        <v>502</v>
      </c>
      <c r="F20" s="26">
        <v>505</v>
      </c>
      <c r="G20" s="26">
        <v>511</v>
      </c>
      <c r="H20" s="26">
        <v>514</v>
      </c>
      <c r="I20" s="26">
        <v>517</v>
      </c>
      <c r="J20" s="26">
        <v>520</v>
      </c>
      <c r="K20" s="26">
        <v>522</v>
      </c>
      <c r="L20" s="26">
        <v>536</v>
      </c>
      <c r="M20" s="29">
        <v>540</v>
      </c>
      <c r="N20" s="47"/>
      <c r="O20" s="22">
        <v>483</v>
      </c>
      <c r="P20" s="23">
        <v>530</v>
      </c>
      <c r="Q20" s="13">
        <f t="shared" si="0"/>
        <v>47</v>
      </c>
      <c r="R20" s="30">
        <f t="shared" si="1"/>
        <v>9.7308488612836433E-2</v>
      </c>
      <c r="S20" s="68"/>
      <c r="T20" s="23"/>
      <c r="U20" s="48"/>
      <c r="V20" s="48"/>
      <c r="W20" s="48"/>
      <c r="X20" s="48"/>
      <c r="Y20" s="48"/>
      <c r="Z20" s="48"/>
    </row>
    <row r="21" spans="1:26" ht="13.5" customHeight="1">
      <c r="A21" s="17" t="s">
        <v>27</v>
      </c>
      <c r="B21" s="18">
        <v>82</v>
      </c>
      <c r="C21" s="18">
        <v>82</v>
      </c>
      <c r="D21" s="18">
        <v>80</v>
      </c>
      <c r="E21" s="18">
        <v>80</v>
      </c>
      <c r="F21" s="18">
        <v>80</v>
      </c>
      <c r="G21" s="18">
        <v>77</v>
      </c>
      <c r="H21" s="18">
        <v>77</v>
      </c>
      <c r="I21" s="18">
        <v>75</v>
      </c>
      <c r="J21" s="18">
        <v>77</v>
      </c>
      <c r="K21" s="18">
        <v>77</v>
      </c>
      <c r="L21" s="18">
        <v>80</v>
      </c>
      <c r="M21" s="33">
        <v>80</v>
      </c>
      <c r="N21" s="47"/>
      <c r="O21" s="22">
        <v>82</v>
      </c>
      <c r="P21" s="23">
        <v>78</v>
      </c>
      <c r="Q21" s="13">
        <f t="shared" si="0"/>
        <v>-4</v>
      </c>
      <c r="R21" s="30">
        <f t="shared" si="1"/>
        <v>-4.878048780487805E-2</v>
      </c>
      <c r="S21" s="68"/>
      <c r="T21" s="23"/>
      <c r="U21" s="48"/>
      <c r="V21" s="48"/>
      <c r="W21" s="48"/>
      <c r="X21" s="48"/>
      <c r="Y21" s="48"/>
      <c r="Z21" s="48"/>
    </row>
    <row r="22" spans="1:26" ht="13.5" customHeight="1">
      <c r="A22" s="25" t="s">
        <v>75</v>
      </c>
      <c r="B22" s="26">
        <v>1457</v>
      </c>
      <c r="C22" s="26">
        <v>1457</v>
      </c>
      <c r="D22" s="26">
        <v>1467</v>
      </c>
      <c r="E22" s="26">
        <v>1474</v>
      </c>
      <c r="F22" s="26">
        <v>1473</v>
      </c>
      <c r="G22" s="26">
        <v>1472</v>
      </c>
      <c r="H22" s="26">
        <v>1472</v>
      </c>
      <c r="I22" s="26">
        <v>1465</v>
      </c>
      <c r="J22" s="26">
        <v>1472</v>
      </c>
      <c r="K22" s="26">
        <v>1454</v>
      </c>
      <c r="L22" s="26">
        <v>1452</v>
      </c>
      <c r="M22" s="29">
        <v>1455</v>
      </c>
      <c r="N22" s="47"/>
      <c r="O22" s="22">
        <v>1457</v>
      </c>
      <c r="P22" s="23">
        <v>1443</v>
      </c>
      <c r="Q22" s="13">
        <f t="shared" si="0"/>
        <v>-14</v>
      </c>
      <c r="R22" s="30">
        <f t="shared" si="1"/>
        <v>-9.6087851750171586E-3</v>
      </c>
      <c r="S22" s="68"/>
      <c r="T22" s="23"/>
      <c r="U22" s="48"/>
      <c r="V22" s="48"/>
      <c r="W22" s="48"/>
      <c r="X22" s="48"/>
      <c r="Y22" s="48"/>
      <c r="Z22" s="48"/>
    </row>
    <row r="23" spans="1:26" ht="13.5" customHeight="1">
      <c r="A23" s="17" t="s">
        <v>29</v>
      </c>
      <c r="B23" s="18">
        <v>409</v>
      </c>
      <c r="C23" s="18">
        <v>407</v>
      </c>
      <c r="D23" s="18">
        <v>410</v>
      </c>
      <c r="E23" s="18">
        <v>406</v>
      </c>
      <c r="F23" s="18">
        <v>415</v>
      </c>
      <c r="G23" s="18">
        <v>415</v>
      </c>
      <c r="H23" s="18">
        <v>417</v>
      </c>
      <c r="I23" s="18">
        <v>429</v>
      </c>
      <c r="J23" s="18">
        <v>439</v>
      </c>
      <c r="K23" s="18">
        <v>438</v>
      </c>
      <c r="L23" s="18">
        <v>438</v>
      </c>
      <c r="M23" s="33">
        <v>439</v>
      </c>
      <c r="N23" s="47"/>
      <c r="O23" s="22">
        <v>409</v>
      </c>
      <c r="P23" s="23">
        <v>445</v>
      </c>
      <c r="Q23" s="13">
        <f t="shared" si="0"/>
        <v>36</v>
      </c>
      <c r="R23" s="30">
        <f t="shared" si="1"/>
        <v>8.8019559902200492E-2</v>
      </c>
      <c r="S23" s="68"/>
      <c r="T23" s="23"/>
      <c r="U23" s="48"/>
      <c r="V23" s="48"/>
      <c r="W23" s="48"/>
      <c r="X23" s="48"/>
      <c r="Y23" s="48"/>
      <c r="Z23" s="48"/>
    </row>
    <row r="24" spans="1:26" ht="13.5" customHeight="1">
      <c r="A24" s="25" t="s">
        <v>30</v>
      </c>
      <c r="B24" s="26">
        <v>368</v>
      </c>
      <c r="C24" s="26">
        <v>365</v>
      </c>
      <c r="D24" s="26">
        <v>367</v>
      </c>
      <c r="E24" s="26">
        <v>365</v>
      </c>
      <c r="F24" s="26">
        <v>370</v>
      </c>
      <c r="G24" s="26">
        <v>370</v>
      </c>
      <c r="H24" s="26">
        <v>368</v>
      </c>
      <c r="I24" s="26">
        <v>366</v>
      </c>
      <c r="J24" s="26">
        <v>362</v>
      </c>
      <c r="K24" s="26">
        <v>363</v>
      </c>
      <c r="L24" s="26">
        <v>368</v>
      </c>
      <c r="M24" s="29">
        <v>371</v>
      </c>
      <c r="N24" s="47"/>
      <c r="O24" s="22">
        <v>368</v>
      </c>
      <c r="P24" s="23">
        <v>373</v>
      </c>
      <c r="Q24" s="13">
        <f t="shared" si="0"/>
        <v>5</v>
      </c>
      <c r="R24" s="30">
        <f t="shared" si="1"/>
        <v>1.358695652173913E-2</v>
      </c>
      <c r="S24" s="68"/>
      <c r="T24" s="23"/>
      <c r="U24" s="48"/>
      <c r="V24" s="48"/>
      <c r="W24" s="48"/>
      <c r="X24" s="48"/>
      <c r="Y24" s="48"/>
      <c r="Z24" s="48"/>
    </row>
    <row r="25" spans="1:26" ht="13.5" customHeight="1">
      <c r="A25" s="17" t="s">
        <v>31</v>
      </c>
      <c r="B25" s="18">
        <v>342</v>
      </c>
      <c r="C25" s="18">
        <v>339</v>
      </c>
      <c r="D25" s="18">
        <v>346</v>
      </c>
      <c r="E25" s="18">
        <v>346</v>
      </c>
      <c r="F25" s="18">
        <v>350</v>
      </c>
      <c r="G25" s="18">
        <v>345</v>
      </c>
      <c r="H25" s="18">
        <v>349</v>
      </c>
      <c r="I25" s="18">
        <v>343</v>
      </c>
      <c r="J25" s="18">
        <v>351</v>
      </c>
      <c r="K25" s="18">
        <v>356</v>
      </c>
      <c r="L25" s="18">
        <v>360</v>
      </c>
      <c r="M25" s="33">
        <v>360</v>
      </c>
      <c r="N25" s="47"/>
      <c r="O25" s="22">
        <v>342</v>
      </c>
      <c r="P25" s="23">
        <v>360</v>
      </c>
      <c r="Q25" s="13">
        <f t="shared" si="0"/>
        <v>18</v>
      </c>
      <c r="R25" s="30">
        <f t="shared" si="1"/>
        <v>5.2631578947368418E-2</v>
      </c>
      <c r="S25" s="68"/>
      <c r="T25" s="23"/>
      <c r="U25" s="48"/>
      <c r="V25" s="48"/>
      <c r="W25" s="48"/>
      <c r="X25" s="48"/>
      <c r="Y25" s="48"/>
      <c r="Z25" s="48"/>
    </row>
    <row r="26" spans="1:26" ht="13.5" customHeight="1">
      <c r="A26" s="25" t="s">
        <v>33</v>
      </c>
      <c r="B26" s="26">
        <v>395</v>
      </c>
      <c r="C26" s="26">
        <v>399</v>
      </c>
      <c r="D26" s="26">
        <v>413</v>
      </c>
      <c r="E26" s="26">
        <v>421</v>
      </c>
      <c r="F26" s="26">
        <v>428</v>
      </c>
      <c r="G26" s="26">
        <v>428</v>
      </c>
      <c r="H26" s="26">
        <v>422</v>
      </c>
      <c r="I26" s="26">
        <v>419</v>
      </c>
      <c r="J26" s="26">
        <v>428</v>
      </c>
      <c r="K26" s="26">
        <v>428</v>
      </c>
      <c r="L26" s="26">
        <v>425</v>
      </c>
      <c r="M26" s="29">
        <v>419</v>
      </c>
      <c r="N26" s="47"/>
      <c r="O26" s="22">
        <v>395</v>
      </c>
      <c r="P26" s="23">
        <v>424</v>
      </c>
      <c r="Q26" s="13">
        <f t="shared" si="0"/>
        <v>29</v>
      </c>
      <c r="R26" s="30">
        <f t="shared" si="1"/>
        <v>7.3417721518987344E-2</v>
      </c>
      <c r="S26" s="68"/>
      <c r="T26" s="23"/>
      <c r="U26" s="48"/>
      <c r="V26" s="48"/>
      <c r="W26" s="48"/>
      <c r="X26" s="48"/>
      <c r="Y26" s="48"/>
      <c r="Z26" s="48"/>
    </row>
    <row r="27" spans="1:26" ht="13.5" customHeight="1">
      <c r="A27" s="17" t="s">
        <v>34</v>
      </c>
      <c r="B27" s="18">
        <v>155</v>
      </c>
      <c r="C27" s="18">
        <v>154</v>
      </c>
      <c r="D27" s="18">
        <v>156</v>
      </c>
      <c r="E27" s="18">
        <v>152</v>
      </c>
      <c r="F27" s="18">
        <v>152</v>
      </c>
      <c r="G27" s="18">
        <v>153</v>
      </c>
      <c r="H27" s="18">
        <v>154</v>
      </c>
      <c r="I27" s="18">
        <v>157</v>
      </c>
      <c r="J27" s="18">
        <v>157</v>
      </c>
      <c r="K27" s="18">
        <v>152</v>
      </c>
      <c r="L27" s="18">
        <v>151</v>
      </c>
      <c r="M27" s="33">
        <v>147</v>
      </c>
      <c r="N27" s="47"/>
      <c r="O27" s="22">
        <v>155</v>
      </c>
      <c r="P27" s="23">
        <v>151</v>
      </c>
      <c r="Q27" s="13">
        <f t="shared" si="0"/>
        <v>-4</v>
      </c>
      <c r="R27" s="30">
        <f t="shared" si="1"/>
        <v>-2.5806451612903226E-2</v>
      </c>
      <c r="S27" s="68"/>
      <c r="T27" s="23"/>
      <c r="U27" s="48"/>
      <c r="V27" s="48"/>
      <c r="W27" s="48"/>
      <c r="X27" s="48"/>
      <c r="Y27" s="48"/>
      <c r="Z27" s="48"/>
    </row>
    <row r="28" spans="1:26" ht="13.5" customHeight="1">
      <c r="A28" s="25" t="s">
        <v>59</v>
      </c>
      <c r="B28" s="26">
        <v>402</v>
      </c>
      <c r="C28" s="26">
        <v>396</v>
      </c>
      <c r="D28" s="26">
        <v>405</v>
      </c>
      <c r="E28" s="26">
        <v>407</v>
      </c>
      <c r="F28" s="26">
        <v>409</v>
      </c>
      <c r="G28" s="26">
        <v>410</v>
      </c>
      <c r="H28" s="26">
        <v>408</v>
      </c>
      <c r="I28" s="26">
        <v>398</v>
      </c>
      <c r="J28" s="26">
        <v>400</v>
      </c>
      <c r="K28" s="26">
        <v>404</v>
      </c>
      <c r="L28" s="26">
        <v>409</v>
      </c>
      <c r="M28" s="69">
        <v>404</v>
      </c>
      <c r="N28" s="47"/>
      <c r="O28" s="22">
        <v>402</v>
      </c>
      <c r="P28" s="34">
        <v>414</v>
      </c>
      <c r="Q28" s="35">
        <f t="shared" si="0"/>
        <v>12</v>
      </c>
      <c r="R28" s="36">
        <f t="shared" si="1"/>
        <v>2.9850746268656716E-2</v>
      </c>
      <c r="S28" s="70"/>
      <c r="T28" s="34"/>
      <c r="U28" s="48"/>
      <c r="V28" s="48"/>
      <c r="W28" s="48"/>
      <c r="X28" s="48"/>
      <c r="Y28" s="48"/>
      <c r="Z28" s="48"/>
    </row>
    <row r="29" spans="1:26" ht="13.5" customHeight="1">
      <c r="A29" s="37" t="s">
        <v>35</v>
      </c>
      <c r="B29" s="38">
        <f t="shared" ref="B29:M29" si="2">SUM(B5:B28)</f>
        <v>15102</v>
      </c>
      <c r="C29" s="38">
        <f t="shared" si="2"/>
        <v>15042</v>
      </c>
      <c r="D29" s="38">
        <f t="shared" si="2"/>
        <v>15400</v>
      </c>
      <c r="E29" s="38">
        <f t="shared" si="2"/>
        <v>15477</v>
      </c>
      <c r="F29" s="38">
        <f t="shared" si="2"/>
        <v>15604</v>
      </c>
      <c r="G29" s="38">
        <f t="shared" si="2"/>
        <v>15527</v>
      </c>
      <c r="H29" s="38">
        <f t="shared" si="2"/>
        <v>15609</v>
      </c>
      <c r="I29" s="38">
        <f t="shared" si="2"/>
        <v>15685</v>
      </c>
      <c r="J29" s="38">
        <f t="shared" si="2"/>
        <v>15859</v>
      </c>
      <c r="K29" s="38">
        <f t="shared" si="2"/>
        <v>15907</v>
      </c>
      <c r="L29" s="38">
        <f t="shared" si="2"/>
        <v>16023</v>
      </c>
      <c r="M29" s="38">
        <f t="shared" si="2"/>
        <v>16034</v>
      </c>
      <c r="N29" s="54"/>
      <c r="O29" s="39">
        <f t="shared" ref="O29:P29" si="3">SUM(O5:O28)</f>
        <v>15102</v>
      </c>
      <c r="P29" s="40">
        <f t="shared" si="3"/>
        <v>16108</v>
      </c>
      <c r="Q29" s="64">
        <f t="shared" si="0"/>
        <v>1006</v>
      </c>
      <c r="R29" s="65">
        <f t="shared" si="1"/>
        <v>6.6613693550523115E-2</v>
      </c>
      <c r="S29" s="43"/>
      <c r="T29" s="40"/>
      <c r="U29" s="55"/>
      <c r="V29" s="55"/>
      <c r="W29" s="55"/>
      <c r="X29" s="55"/>
      <c r="Y29" s="55"/>
      <c r="Z29" s="55"/>
    </row>
    <row r="30" spans="1:26" ht="13.5" customHeight="1">
      <c r="A30" s="44" t="s">
        <v>36</v>
      </c>
      <c r="B30" s="45">
        <f>B29-'2014'!M29</f>
        <v>140</v>
      </c>
      <c r="C30" s="45">
        <f t="shared" ref="C30:M30" si="4">C$29-B$29</f>
        <v>-60</v>
      </c>
      <c r="D30" s="45">
        <f t="shared" si="4"/>
        <v>358</v>
      </c>
      <c r="E30" s="45">
        <f t="shared" si="4"/>
        <v>77</v>
      </c>
      <c r="F30" s="45">
        <f t="shared" si="4"/>
        <v>127</v>
      </c>
      <c r="G30" s="45">
        <f t="shared" si="4"/>
        <v>-77</v>
      </c>
      <c r="H30" s="45">
        <f t="shared" si="4"/>
        <v>82</v>
      </c>
      <c r="I30" s="45">
        <f t="shared" si="4"/>
        <v>76</v>
      </c>
      <c r="J30" s="45">
        <f t="shared" si="4"/>
        <v>174</v>
      </c>
      <c r="K30" s="45">
        <f t="shared" si="4"/>
        <v>48</v>
      </c>
      <c r="L30" s="45">
        <f t="shared" si="4"/>
        <v>116</v>
      </c>
      <c r="M30" s="45">
        <f t="shared" si="4"/>
        <v>11</v>
      </c>
      <c r="N30" s="47"/>
      <c r="O30" s="47"/>
      <c r="P30" s="52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7"/>
      <c r="O31" s="48"/>
      <c r="P31" s="49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9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9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9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9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9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9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9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9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9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9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9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9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9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9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9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9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9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9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9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9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9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9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9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9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9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9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9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9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9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9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9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9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9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9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9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9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9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9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9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9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9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9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9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9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9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9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9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9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9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9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9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9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9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9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9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9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9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9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9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9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9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9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9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9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9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9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9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9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9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9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9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9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9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9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9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9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9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9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9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9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9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9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9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9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9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9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9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9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9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9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9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9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9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9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9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9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9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9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9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9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9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9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9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9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9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9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9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9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9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9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9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9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9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9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9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9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9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9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9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9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9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9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9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9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9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9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9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9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9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9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9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9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9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9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9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9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9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9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9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9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9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9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9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9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9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9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9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9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9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9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9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9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9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9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9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9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9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9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9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9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9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9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9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9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9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9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9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9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9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9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9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9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9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9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9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9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9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9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9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9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9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9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9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9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9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9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9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9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9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9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9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9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9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9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9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9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9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9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9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9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9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9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9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9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9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9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9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9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9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9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9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9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9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9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9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9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9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9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9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9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9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9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9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9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9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9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9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9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9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9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9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9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9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9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9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9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9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9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9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9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9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9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9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9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9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9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9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9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9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9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9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9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9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9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9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9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9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9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9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9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9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9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9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9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9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9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9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9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9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9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9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9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9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9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9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9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9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9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9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9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9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9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9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9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9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9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9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9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9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9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9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9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9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9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9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9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9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9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9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9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9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9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9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9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9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9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9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9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9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9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9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9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9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9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9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9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9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9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9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9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9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9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9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9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9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9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9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9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9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9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9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9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9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9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9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9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9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9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9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9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9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9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9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9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9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9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9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9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9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9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9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9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9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9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9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9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9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9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9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9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9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9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9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9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9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9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9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9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9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9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9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9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9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9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9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9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9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9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9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9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9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9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9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9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9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9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9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9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9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9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9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9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9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9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9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9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9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9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9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9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9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9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9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9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9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9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9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9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9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9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9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9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9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9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9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9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9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9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9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9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9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9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9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9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9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9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9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9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9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9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9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9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9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9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9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9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9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9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9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9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9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9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9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9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9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9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9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9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9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9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9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9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9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9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9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9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9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9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9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9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9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9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9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9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9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9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9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9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9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9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9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9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9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9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9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9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9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9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9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9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9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9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9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9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9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9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9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9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9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9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9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9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9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9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9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9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9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9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9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9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9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9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9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9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9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9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9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9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9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9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9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9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9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9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9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9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9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9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9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9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9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9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9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9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9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9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9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9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9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9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9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9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9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9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9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9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9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9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9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9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9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9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9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9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9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9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9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9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9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9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9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9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9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9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9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9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9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9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9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9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9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9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9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9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9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9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9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9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9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9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9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9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9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9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9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9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9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9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9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9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9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9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9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9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9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9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9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9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9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9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9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9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9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9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9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9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9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9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9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9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9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9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9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9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9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9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9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9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9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9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9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9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9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9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9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9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9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9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9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9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9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9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9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9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9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9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9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9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9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9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9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9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9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9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9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9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9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9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9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9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9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9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9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9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9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9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9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9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9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9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9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9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9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9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9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9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9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9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9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9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9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9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9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9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9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9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9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9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9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9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9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9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9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9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9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9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9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9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9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9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9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9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9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9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9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9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9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9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9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9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9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9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9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9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9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9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9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9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9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9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9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9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9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9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9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9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9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9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9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9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9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9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9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9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9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9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9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9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9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9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9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9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9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9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9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9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9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9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9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9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9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9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9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9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9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9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9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9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9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9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9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9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9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9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9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9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9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9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9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9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9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9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9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9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9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9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9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9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9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9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9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9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9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9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9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9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9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9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9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9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9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9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9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9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9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9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9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9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9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9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9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9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9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9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9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9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9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9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9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9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9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9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9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9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9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9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9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9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9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9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9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9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9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9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9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9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9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9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9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9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9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9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9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9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9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9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9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9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9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9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9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9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9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9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9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9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9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9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9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9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9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9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9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9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9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9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9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9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9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9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9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9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9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9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9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9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9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9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9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9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9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9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9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9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9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9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9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9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9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9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9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9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9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9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9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9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9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9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9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9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9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9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9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9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9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9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9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9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9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9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9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9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9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9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9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9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9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9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9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9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9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9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9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9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9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9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9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9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9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9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9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9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9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9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9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9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9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9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9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9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9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9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9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9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9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9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9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9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9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9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9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9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9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9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9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9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9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9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9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9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9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9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9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9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9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9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9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9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9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9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9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9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9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9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9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9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9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9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9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9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9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9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9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9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9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9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9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9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9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9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9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9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9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9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9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Coralie FLAMENT</dc:creator>
  <cp:lastModifiedBy>Sandra DAENEN</cp:lastModifiedBy>
  <dcterms:created xsi:type="dcterms:W3CDTF">2014-12-02T17:43:54Z</dcterms:created>
  <dcterms:modified xsi:type="dcterms:W3CDTF">2023-06-01T13:01:45Z</dcterms:modified>
</cp:coreProperties>
</file>