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pt_Fundraising\Membership\Régionales\"/>
    </mc:Choice>
  </mc:AlternateContent>
  <bookViews>
    <workbookView xWindow="0" yWindow="0" windowWidth="23040" windowHeight="9192"/>
  </bookViews>
  <sheets>
    <sheet name="2021" sheetId="9" r:id="rId1"/>
    <sheet name="2020" sheetId="8" r:id="rId2"/>
    <sheet name="2019" sheetId="7" r:id="rId3"/>
    <sheet name="2018" sheetId="6" r:id="rId4"/>
    <sheet name="2017" sheetId="3" r:id="rId5"/>
    <sheet name="2016" sheetId="5" r:id="rId6"/>
    <sheet name="2015" sheetId="4" r:id="rId7"/>
    <sheet name="2014" sheetId="1" r:id="rId8"/>
    <sheet name="2013" sheetId="2" r:id="rId9"/>
  </sheets>
  <calcPr calcId="162913"/>
</workbook>
</file>

<file path=xl/calcChain.xml><?xml version="1.0" encoding="utf-8"?>
<calcChain xmlns="http://schemas.openxmlformats.org/spreadsheetml/2006/main">
  <c r="P31" i="9" l="1"/>
  <c r="M31" i="9"/>
  <c r="L31" i="9"/>
  <c r="L32" i="9" s="1"/>
  <c r="K31" i="9"/>
  <c r="K32" i="9" s="1"/>
  <c r="J31" i="9"/>
  <c r="I31" i="9"/>
  <c r="H31" i="9"/>
  <c r="G31" i="9"/>
  <c r="F31" i="9"/>
  <c r="E31" i="9"/>
  <c r="D31" i="9"/>
  <c r="C31" i="9"/>
  <c r="B31" i="9"/>
  <c r="O30" i="9"/>
  <c r="T30" i="9" s="1"/>
  <c r="O29" i="9"/>
  <c r="Q29" i="9" s="1"/>
  <c r="R29" i="9" s="1"/>
  <c r="O28" i="9"/>
  <c r="T28" i="9" s="1"/>
  <c r="O27" i="9"/>
  <c r="Q27" i="9" s="1"/>
  <c r="R27" i="9" s="1"/>
  <c r="O26" i="9"/>
  <c r="T26" i="9" s="1"/>
  <c r="O25" i="9"/>
  <c r="Q25" i="9" s="1"/>
  <c r="R25" i="9" s="1"/>
  <c r="O24" i="9"/>
  <c r="T24" i="9" s="1"/>
  <c r="O23" i="9"/>
  <c r="Q23" i="9" s="1"/>
  <c r="R23" i="9" s="1"/>
  <c r="O22" i="9"/>
  <c r="T22" i="9" s="1"/>
  <c r="O21" i="9"/>
  <c r="Q21" i="9" s="1"/>
  <c r="R21" i="9" s="1"/>
  <c r="O20" i="9"/>
  <c r="T20" i="9" s="1"/>
  <c r="O19" i="9"/>
  <c r="Q19" i="9" s="1"/>
  <c r="R19" i="9" s="1"/>
  <c r="O18" i="9"/>
  <c r="T18" i="9" s="1"/>
  <c r="O17" i="9"/>
  <c r="Q17" i="9" s="1"/>
  <c r="R17" i="9" s="1"/>
  <c r="O16" i="9"/>
  <c r="T16" i="9" s="1"/>
  <c r="O15" i="9"/>
  <c r="Q15" i="9" s="1"/>
  <c r="R15" i="9" s="1"/>
  <c r="O14" i="9"/>
  <c r="T14" i="9" s="1"/>
  <c r="O13" i="9"/>
  <c r="Q13" i="9" s="1"/>
  <c r="R13" i="9" s="1"/>
  <c r="O12" i="9"/>
  <c r="T12" i="9" s="1"/>
  <c r="O11" i="9"/>
  <c r="Q11" i="9" s="1"/>
  <c r="R11" i="9" s="1"/>
  <c r="O10" i="9"/>
  <c r="T10" i="9" s="1"/>
  <c r="O9" i="9"/>
  <c r="Q9" i="9" s="1"/>
  <c r="R9" i="9" s="1"/>
  <c r="O8" i="9"/>
  <c r="T8" i="9" s="1"/>
  <c r="O7" i="9"/>
  <c r="Q7" i="9" s="1"/>
  <c r="R7" i="9" s="1"/>
  <c r="O6" i="9"/>
  <c r="T6" i="9" s="1"/>
  <c r="O5" i="9"/>
  <c r="Q5" i="9" s="1"/>
  <c r="R5" i="9" s="1"/>
  <c r="I32" i="9" l="1"/>
  <c r="G32" i="9"/>
  <c r="D32" i="9"/>
  <c r="E32" i="9"/>
  <c r="T27" i="9"/>
  <c r="T23" i="9"/>
  <c r="T21" i="9"/>
  <c r="T19" i="9"/>
  <c r="T17" i="9"/>
  <c r="T7" i="9"/>
  <c r="T5" i="9"/>
  <c r="T13" i="9"/>
  <c r="T29" i="9"/>
  <c r="H32" i="9"/>
  <c r="T25" i="9"/>
  <c r="J32" i="9"/>
  <c r="T15" i="9"/>
  <c r="C32" i="9"/>
  <c r="T9" i="9"/>
  <c r="T11" i="9"/>
  <c r="M32" i="9"/>
  <c r="F32" i="9"/>
  <c r="O31" i="9"/>
  <c r="Q31" i="9" s="1"/>
  <c r="R31" i="9" s="1"/>
  <c r="Q6" i="9"/>
  <c r="R6" i="9" s="1"/>
  <c r="Q10" i="9"/>
  <c r="R10" i="9" s="1"/>
  <c r="Q12" i="9"/>
  <c r="R12" i="9" s="1"/>
  <c r="Q16" i="9"/>
  <c r="R16" i="9" s="1"/>
  <c r="Q20" i="9"/>
  <c r="R20" i="9" s="1"/>
  <c r="Q22" i="9"/>
  <c r="R22" i="9" s="1"/>
  <c r="Q26" i="9"/>
  <c r="R26" i="9" s="1"/>
  <c r="Q28" i="9"/>
  <c r="R28" i="9" s="1"/>
  <c r="Q30" i="9"/>
  <c r="R30" i="9" s="1"/>
  <c r="Q8" i="9"/>
  <c r="R8" i="9" s="1"/>
  <c r="Q14" i="9"/>
  <c r="R14" i="9" s="1"/>
  <c r="Q18" i="9"/>
  <c r="R18" i="9" s="1"/>
  <c r="Q24" i="9"/>
  <c r="R24" i="9" s="1"/>
  <c r="H31" i="8"/>
  <c r="I31" i="8"/>
  <c r="J31" i="8"/>
  <c r="K31" i="8"/>
  <c r="L31" i="8"/>
  <c r="M31" i="8"/>
  <c r="M32" i="8" l="1"/>
  <c r="L32" i="8"/>
  <c r="K32" i="8"/>
  <c r="J32" i="8"/>
  <c r="I32" i="8"/>
  <c r="P6" i="7" l="1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5" i="7"/>
  <c r="P31" i="8"/>
  <c r="G31" i="8"/>
  <c r="F31" i="8"/>
  <c r="E31" i="8"/>
  <c r="D31" i="8"/>
  <c r="C31" i="8"/>
  <c r="B31" i="8"/>
  <c r="O30" i="8"/>
  <c r="Q30" i="8" s="1"/>
  <c r="R30" i="8" s="1"/>
  <c r="O29" i="8"/>
  <c r="Q29" i="8" s="1"/>
  <c r="R29" i="8" s="1"/>
  <c r="O28" i="8"/>
  <c r="Q28" i="8" s="1"/>
  <c r="R28" i="8" s="1"/>
  <c r="O27" i="8"/>
  <c r="Q27" i="8" s="1"/>
  <c r="R27" i="8" s="1"/>
  <c r="O26" i="8"/>
  <c r="Q26" i="8" s="1"/>
  <c r="R26" i="8" s="1"/>
  <c r="O25" i="8"/>
  <c r="Q25" i="8" s="1"/>
  <c r="R25" i="8" s="1"/>
  <c r="O24" i="8"/>
  <c r="Q24" i="8" s="1"/>
  <c r="R24" i="8" s="1"/>
  <c r="O23" i="8"/>
  <c r="Q23" i="8" s="1"/>
  <c r="R23" i="8" s="1"/>
  <c r="O22" i="8"/>
  <c r="Q22" i="8" s="1"/>
  <c r="R22" i="8" s="1"/>
  <c r="O21" i="8"/>
  <c r="Q21" i="8" s="1"/>
  <c r="R21" i="8" s="1"/>
  <c r="O20" i="8"/>
  <c r="Q20" i="8" s="1"/>
  <c r="R20" i="8" s="1"/>
  <c r="O19" i="8"/>
  <c r="Q19" i="8" s="1"/>
  <c r="R19" i="8" s="1"/>
  <c r="O18" i="8"/>
  <c r="Q18" i="8" s="1"/>
  <c r="R18" i="8" s="1"/>
  <c r="O17" i="8"/>
  <c r="Q17" i="8" s="1"/>
  <c r="R17" i="8" s="1"/>
  <c r="O16" i="8"/>
  <c r="Q16" i="8" s="1"/>
  <c r="R16" i="8" s="1"/>
  <c r="O15" i="8"/>
  <c r="Q15" i="8" s="1"/>
  <c r="R15" i="8" s="1"/>
  <c r="O14" i="8"/>
  <c r="Q14" i="8" s="1"/>
  <c r="R14" i="8" s="1"/>
  <c r="O13" i="8"/>
  <c r="Q13" i="8" s="1"/>
  <c r="R13" i="8" s="1"/>
  <c r="O12" i="8"/>
  <c r="Q12" i="8" s="1"/>
  <c r="R12" i="8" s="1"/>
  <c r="O11" i="8"/>
  <c r="Q11" i="8" s="1"/>
  <c r="R11" i="8" s="1"/>
  <c r="O10" i="8"/>
  <c r="Q10" i="8" s="1"/>
  <c r="R10" i="8" s="1"/>
  <c r="O9" i="8"/>
  <c r="Q9" i="8" s="1"/>
  <c r="R9" i="8" s="1"/>
  <c r="O8" i="8"/>
  <c r="Q8" i="8" s="1"/>
  <c r="R8" i="8" s="1"/>
  <c r="O7" i="8"/>
  <c r="Q7" i="8" s="1"/>
  <c r="R7" i="8" s="1"/>
  <c r="O6" i="8"/>
  <c r="Q6" i="8" s="1"/>
  <c r="R6" i="8" s="1"/>
  <c r="O5" i="8"/>
  <c r="G32" i="8" l="1"/>
  <c r="H32" i="8"/>
  <c r="Q5" i="8"/>
  <c r="R5" i="8" s="1"/>
  <c r="T12" i="8"/>
  <c r="T28" i="8"/>
  <c r="T24" i="8"/>
  <c r="T29" i="8"/>
  <c r="E32" i="8"/>
  <c r="T30" i="8"/>
  <c r="T26" i="8"/>
  <c r="T22" i="8"/>
  <c r="T20" i="8"/>
  <c r="T18" i="8"/>
  <c r="T16" i="8"/>
  <c r="T14" i="8"/>
  <c r="T10" i="8"/>
  <c r="T8" i="8"/>
  <c r="T6" i="8"/>
  <c r="C32" i="8"/>
  <c r="T5" i="8"/>
  <c r="T7" i="8"/>
  <c r="T9" i="8"/>
  <c r="T11" i="8"/>
  <c r="T13" i="8"/>
  <c r="T15" i="8"/>
  <c r="T17" i="8"/>
  <c r="T19" i="8"/>
  <c r="T21" i="8"/>
  <c r="T23" i="8"/>
  <c r="T25" i="8"/>
  <c r="T27" i="8"/>
  <c r="D32" i="8"/>
  <c r="F32" i="8"/>
  <c r="O31" i="8"/>
  <c r="Q31" i="8" s="1"/>
  <c r="R31" i="8" s="1"/>
  <c r="C31" i="7"/>
  <c r="D31" i="7"/>
  <c r="E31" i="7"/>
  <c r="F31" i="7"/>
  <c r="G31" i="7"/>
  <c r="H31" i="7"/>
  <c r="I31" i="7"/>
  <c r="J31" i="7"/>
  <c r="K31" i="7"/>
  <c r="L31" i="7"/>
  <c r="M31" i="7"/>
  <c r="B31" i="7"/>
  <c r="P30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5" i="6"/>
  <c r="P31" i="7"/>
  <c r="O28" i="7"/>
  <c r="O30" i="7"/>
  <c r="O29" i="7"/>
  <c r="O27" i="7"/>
  <c r="O26" i="7"/>
  <c r="O25" i="7"/>
  <c r="O24" i="7"/>
  <c r="O23" i="7"/>
  <c r="O22" i="7"/>
  <c r="O21" i="7"/>
  <c r="O19" i="7"/>
  <c r="O20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T6" i="7" s="1"/>
  <c r="O5" i="7"/>
  <c r="B32" i="8" l="1"/>
  <c r="B32" i="9"/>
  <c r="J32" i="7"/>
  <c r="K32" i="7"/>
  <c r="H32" i="7"/>
  <c r="F32" i="7"/>
  <c r="M32" i="7"/>
  <c r="E32" i="7"/>
  <c r="C32" i="7"/>
  <c r="D32" i="7"/>
  <c r="I32" i="7"/>
  <c r="G32" i="7"/>
  <c r="L32" i="7"/>
  <c r="T5" i="7"/>
  <c r="Q5" i="7"/>
  <c r="R5" i="7" s="1"/>
  <c r="T8" i="7"/>
  <c r="Q8" i="7"/>
  <c r="R8" i="7" s="1"/>
  <c r="T12" i="7"/>
  <c r="Q12" i="7"/>
  <c r="R12" i="7" s="1"/>
  <c r="T16" i="7"/>
  <c r="Q16" i="7"/>
  <c r="R16" i="7" s="1"/>
  <c r="T19" i="7"/>
  <c r="Q19" i="7"/>
  <c r="R19" i="7" s="1"/>
  <c r="T24" i="7"/>
  <c r="Q24" i="7"/>
  <c r="R24" i="7" s="1"/>
  <c r="T9" i="7"/>
  <c r="Q9" i="7"/>
  <c r="R9" i="7" s="1"/>
  <c r="T13" i="7"/>
  <c r="Q13" i="7"/>
  <c r="R13" i="7" s="1"/>
  <c r="T17" i="7"/>
  <c r="Q17" i="7"/>
  <c r="R17" i="7" s="1"/>
  <c r="T21" i="7"/>
  <c r="Q21" i="7"/>
  <c r="R21" i="7" s="1"/>
  <c r="T25" i="7"/>
  <c r="Q25" i="7"/>
  <c r="R25" i="7" s="1"/>
  <c r="T30" i="7"/>
  <c r="Q30" i="7"/>
  <c r="R30" i="7" s="1"/>
  <c r="Q6" i="7"/>
  <c r="R6" i="7" s="1"/>
  <c r="T10" i="7"/>
  <c r="Q10" i="7"/>
  <c r="R10" i="7" s="1"/>
  <c r="T14" i="7"/>
  <c r="Q14" i="7"/>
  <c r="R14" i="7" s="1"/>
  <c r="T18" i="7"/>
  <c r="Q18" i="7"/>
  <c r="R18" i="7" s="1"/>
  <c r="T22" i="7"/>
  <c r="Q22" i="7"/>
  <c r="R22" i="7" s="1"/>
  <c r="T26" i="7"/>
  <c r="Q26" i="7"/>
  <c r="R26" i="7" s="1"/>
  <c r="T28" i="7"/>
  <c r="Q28" i="7"/>
  <c r="R28" i="7" s="1"/>
  <c r="T7" i="7"/>
  <c r="Q7" i="7"/>
  <c r="R7" i="7" s="1"/>
  <c r="T11" i="7"/>
  <c r="Q11" i="7"/>
  <c r="R11" i="7" s="1"/>
  <c r="T15" i="7"/>
  <c r="Q15" i="7"/>
  <c r="R15" i="7" s="1"/>
  <c r="T20" i="7"/>
  <c r="Q20" i="7"/>
  <c r="R20" i="7" s="1"/>
  <c r="T23" i="7"/>
  <c r="Q23" i="7"/>
  <c r="R23" i="7" s="1"/>
  <c r="T27" i="7"/>
  <c r="Q27" i="7"/>
  <c r="R27" i="7" s="1"/>
  <c r="O31" i="7"/>
  <c r="Q31" i="7" s="1"/>
  <c r="R31" i="7" s="1"/>
  <c r="T29" i="7"/>
  <c r="Q29" i="7"/>
  <c r="R29" i="7" s="1"/>
  <c r="I31" i="6" l="1"/>
  <c r="J31" i="6"/>
  <c r="K31" i="6"/>
  <c r="L31" i="6"/>
  <c r="M31" i="6"/>
  <c r="H31" i="6"/>
  <c r="G31" i="6"/>
  <c r="H32" i="6" l="1"/>
  <c r="K32" i="6"/>
  <c r="L32" i="6"/>
  <c r="B32" i="7"/>
  <c r="M32" i="6"/>
  <c r="I32" i="6"/>
  <c r="O19" i="5"/>
  <c r="E31" i="6"/>
  <c r="G32" i="6" s="1"/>
  <c r="O5" i="6"/>
  <c r="Q5" i="6" s="1"/>
  <c r="R5" i="6" s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5" i="3"/>
  <c r="O6" i="6"/>
  <c r="T6" i="6" s="1"/>
  <c r="O8" i="6"/>
  <c r="T8" i="6" s="1"/>
  <c r="P31" i="6"/>
  <c r="F31" i="6"/>
  <c r="D31" i="6"/>
  <c r="C31" i="6"/>
  <c r="B31" i="6"/>
  <c r="O30" i="6"/>
  <c r="Q30" i="6" s="1"/>
  <c r="R30" i="6" s="1"/>
  <c r="O29" i="6"/>
  <c r="Q29" i="6" s="1"/>
  <c r="R29" i="6" s="1"/>
  <c r="O28" i="6"/>
  <c r="Q28" i="6" s="1"/>
  <c r="R28" i="6" s="1"/>
  <c r="O27" i="6"/>
  <c r="Q27" i="6" s="1"/>
  <c r="R27" i="6" s="1"/>
  <c r="O26" i="6"/>
  <c r="Q26" i="6" s="1"/>
  <c r="R26" i="6" s="1"/>
  <c r="O25" i="6"/>
  <c r="Q25" i="6" s="1"/>
  <c r="R25" i="6" s="1"/>
  <c r="O24" i="6"/>
  <c r="Q24" i="6" s="1"/>
  <c r="R24" i="6" s="1"/>
  <c r="O23" i="6"/>
  <c r="Q23" i="6" s="1"/>
  <c r="R23" i="6" s="1"/>
  <c r="O22" i="6"/>
  <c r="Q22" i="6" s="1"/>
  <c r="R22" i="6" s="1"/>
  <c r="O21" i="6"/>
  <c r="Q21" i="6" s="1"/>
  <c r="R21" i="6" s="1"/>
  <c r="O20" i="6"/>
  <c r="Q20" i="6" s="1"/>
  <c r="R20" i="6" s="1"/>
  <c r="O19" i="6"/>
  <c r="Q19" i="6" s="1"/>
  <c r="R19" i="6" s="1"/>
  <c r="O18" i="6"/>
  <c r="Q18" i="6" s="1"/>
  <c r="R18" i="6" s="1"/>
  <c r="O17" i="6"/>
  <c r="Q17" i="6" s="1"/>
  <c r="R17" i="6" s="1"/>
  <c r="O16" i="6"/>
  <c r="Q16" i="6" s="1"/>
  <c r="R16" i="6" s="1"/>
  <c r="O15" i="6"/>
  <c r="Q15" i="6" s="1"/>
  <c r="R15" i="6" s="1"/>
  <c r="O14" i="6"/>
  <c r="Q14" i="6" s="1"/>
  <c r="R14" i="6" s="1"/>
  <c r="O13" i="6"/>
  <c r="Q13" i="6" s="1"/>
  <c r="R13" i="6" s="1"/>
  <c r="O12" i="6"/>
  <c r="Q12" i="6" s="1"/>
  <c r="R12" i="6" s="1"/>
  <c r="O11" i="6"/>
  <c r="Q11" i="6" s="1"/>
  <c r="R11" i="6" s="1"/>
  <c r="O10" i="6"/>
  <c r="Q10" i="6" s="1"/>
  <c r="R10" i="6" s="1"/>
  <c r="O9" i="6"/>
  <c r="Q9" i="6" s="1"/>
  <c r="R9" i="6" s="1"/>
  <c r="O7" i="6"/>
  <c r="T7" i="6" s="1"/>
  <c r="D32" i="6" l="1"/>
  <c r="T5" i="6"/>
  <c r="C32" i="6"/>
  <c r="E32" i="6"/>
  <c r="Q8" i="6"/>
  <c r="R8" i="6" s="1"/>
  <c r="Q6" i="6"/>
  <c r="R6" i="6" s="1"/>
  <c r="Q7" i="6"/>
  <c r="R7" i="6" s="1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O31" i="6"/>
  <c r="Q31" i="6" s="1"/>
  <c r="R31" i="6" s="1"/>
  <c r="Q8" i="3" l="1"/>
  <c r="T5" i="5" l="1"/>
  <c r="T8" i="3"/>
  <c r="T9" i="5"/>
  <c r="T5" i="3"/>
  <c r="Q5" i="3" l="1"/>
  <c r="R5" i="3" s="1"/>
  <c r="T16" i="5" l="1"/>
  <c r="D31" i="3" l="1"/>
  <c r="B31" i="3" l="1"/>
  <c r="R8" i="3"/>
  <c r="P6" i="5"/>
  <c r="P7" i="5"/>
  <c r="Q7" i="5" s="1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5" i="5"/>
  <c r="P31" i="3"/>
  <c r="M31" i="3"/>
  <c r="L31" i="3"/>
  <c r="K31" i="3"/>
  <c r="J31" i="3"/>
  <c r="I31" i="3"/>
  <c r="H31" i="3"/>
  <c r="G31" i="3"/>
  <c r="F31" i="3"/>
  <c r="F32" i="3" s="1"/>
  <c r="C31" i="3"/>
  <c r="D32" i="3" s="1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7" i="3"/>
  <c r="T7" i="3" s="1"/>
  <c r="O6" i="3"/>
  <c r="Q20" i="3" l="1"/>
  <c r="R20" i="3" s="1"/>
  <c r="T20" i="3"/>
  <c r="Q17" i="3"/>
  <c r="R17" i="3" s="1"/>
  <c r="T17" i="3"/>
  <c r="K32" i="3"/>
  <c r="Q12" i="3"/>
  <c r="R12" i="3" s="1"/>
  <c r="T12" i="3"/>
  <c r="Q24" i="3"/>
  <c r="R24" i="3" s="1"/>
  <c r="T24" i="3"/>
  <c r="Q9" i="3"/>
  <c r="R9" i="3" s="1"/>
  <c r="T9" i="3"/>
  <c r="Q13" i="3"/>
  <c r="R13" i="3" s="1"/>
  <c r="T13" i="3"/>
  <c r="Q21" i="3"/>
  <c r="R21" i="3" s="1"/>
  <c r="T21" i="3"/>
  <c r="Q25" i="3"/>
  <c r="R25" i="3" s="1"/>
  <c r="T25" i="3"/>
  <c r="Q29" i="3"/>
  <c r="R29" i="3" s="1"/>
  <c r="T29" i="3"/>
  <c r="G32" i="3"/>
  <c r="Q10" i="3"/>
  <c r="R10" i="3" s="1"/>
  <c r="T10" i="3"/>
  <c r="Q14" i="3"/>
  <c r="R14" i="3" s="1"/>
  <c r="T14" i="3"/>
  <c r="Q18" i="3"/>
  <c r="R18" i="3" s="1"/>
  <c r="T18" i="3"/>
  <c r="Q22" i="3"/>
  <c r="R22" i="3" s="1"/>
  <c r="T22" i="3"/>
  <c r="Q26" i="3"/>
  <c r="R26" i="3" s="1"/>
  <c r="T26" i="3"/>
  <c r="Q30" i="3"/>
  <c r="R30" i="3" s="1"/>
  <c r="T30" i="3"/>
  <c r="L32" i="3"/>
  <c r="Q16" i="3"/>
  <c r="R16" i="3" s="1"/>
  <c r="T16" i="3"/>
  <c r="Q28" i="3"/>
  <c r="R28" i="3" s="1"/>
  <c r="T28" i="3"/>
  <c r="T6" i="3"/>
  <c r="Q6" i="3"/>
  <c r="R6" i="3" s="1"/>
  <c r="Q11" i="3"/>
  <c r="R11" i="3" s="1"/>
  <c r="T11" i="3"/>
  <c r="Q15" i="3"/>
  <c r="R15" i="3" s="1"/>
  <c r="T15" i="3"/>
  <c r="Q19" i="3"/>
  <c r="R19" i="3" s="1"/>
  <c r="T19" i="3"/>
  <c r="Q23" i="3"/>
  <c r="R23" i="3" s="1"/>
  <c r="T23" i="3"/>
  <c r="Q27" i="3"/>
  <c r="R27" i="3" s="1"/>
  <c r="T27" i="3"/>
  <c r="B32" i="6"/>
  <c r="M32" i="3"/>
  <c r="H32" i="3"/>
  <c r="I32" i="3"/>
  <c r="J32" i="3"/>
  <c r="Q7" i="3"/>
  <c r="R7" i="3" s="1"/>
  <c r="C32" i="3"/>
  <c r="O31" i="3"/>
  <c r="Q31" i="3" s="1"/>
  <c r="R31" i="3" s="1"/>
  <c r="T29" i="5"/>
  <c r="T6" i="5"/>
  <c r="T8" i="5"/>
  <c r="T10" i="5"/>
  <c r="T11" i="5"/>
  <c r="T12" i="5"/>
  <c r="T13" i="5"/>
  <c r="T14" i="5"/>
  <c r="T15" i="5"/>
  <c r="T17" i="5"/>
  <c r="T18" i="5"/>
  <c r="T19" i="5"/>
  <c r="T20" i="5"/>
  <c r="T21" i="5"/>
  <c r="T22" i="5"/>
  <c r="T23" i="5"/>
  <c r="T24" i="5"/>
  <c r="T25" i="5"/>
  <c r="T26" i="5"/>
  <c r="T27" i="5"/>
  <c r="T28" i="5"/>
  <c r="O29" i="5" l="1"/>
  <c r="Q29" i="5" s="1"/>
  <c r="R29" i="5" s="1"/>
  <c r="Q9" i="4" l="1"/>
  <c r="R9" i="4" s="1"/>
  <c r="O6" i="5"/>
  <c r="Q6" i="5" s="1"/>
  <c r="R6" i="5" s="1"/>
  <c r="O8" i="5"/>
  <c r="Q8" i="5" s="1"/>
  <c r="R8" i="5" s="1"/>
  <c r="O9" i="5"/>
  <c r="Q9" i="5" s="1"/>
  <c r="R9" i="5" s="1"/>
  <c r="O10" i="5"/>
  <c r="Q10" i="5" s="1"/>
  <c r="R10" i="5" s="1"/>
  <c r="O11" i="5"/>
  <c r="Q11" i="5" s="1"/>
  <c r="R11" i="5" s="1"/>
  <c r="O12" i="5"/>
  <c r="Q12" i="5" s="1"/>
  <c r="R12" i="5" s="1"/>
  <c r="O13" i="5"/>
  <c r="Q13" i="5" s="1"/>
  <c r="R13" i="5" s="1"/>
  <c r="O14" i="5"/>
  <c r="O15" i="5"/>
  <c r="Q15" i="5" s="1"/>
  <c r="R15" i="5" s="1"/>
  <c r="O16" i="5"/>
  <c r="Q16" i="5" s="1"/>
  <c r="R16" i="5" s="1"/>
  <c r="O17" i="5"/>
  <c r="Q17" i="5" s="1"/>
  <c r="R17" i="5" s="1"/>
  <c r="O18" i="5"/>
  <c r="Q18" i="5" s="1"/>
  <c r="R18" i="5" s="1"/>
  <c r="Q19" i="5"/>
  <c r="R19" i="5" s="1"/>
  <c r="O20" i="5"/>
  <c r="Q20" i="5" s="1"/>
  <c r="R20" i="5" s="1"/>
  <c r="O21" i="5"/>
  <c r="Q21" i="5" s="1"/>
  <c r="R21" i="5" s="1"/>
  <c r="O22" i="5"/>
  <c r="Q22" i="5" s="1"/>
  <c r="R22" i="5" s="1"/>
  <c r="O23" i="5"/>
  <c r="Q23" i="5" s="1"/>
  <c r="R23" i="5" s="1"/>
  <c r="O24" i="5"/>
  <c r="Q24" i="5" s="1"/>
  <c r="R24" i="5" s="1"/>
  <c r="O25" i="5"/>
  <c r="Q25" i="5" s="1"/>
  <c r="R25" i="5" s="1"/>
  <c r="O26" i="5"/>
  <c r="Q26" i="5" s="1"/>
  <c r="R26" i="5" s="1"/>
  <c r="O27" i="5"/>
  <c r="Q27" i="5" s="1"/>
  <c r="R27" i="5" s="1"/>
  <c r="O28" i="5"/>
  <c r="Q28" i="5" s="1"/>
  <c r="R28" i="5" s="1"/>
  <c r="O5" i="5"/>
  <c r="Q5" i="5" s="1"/>
  <c r="R5" i="5" s="1"/>
  <c r="P30" i="5"/>
  <c r="M30" i="5"/>
  <c r="L30" i="5"/>
  <c r="K30" i="5"/>
  <c r="J30" i="5"/>
  <c r="I30" i="5"/>
  <c r="H30" i="5"/>
  <c r="G30" i="5"/>
  <c r="F30" i="5"/>
  <c r="C30" i="5"/>
  <c r="B30" i="5"/>
  <c r="Q14" i="5"/>
  <c r="R14" i="5" s="1"/>
  <c r="H31" i="5" l="1"/>
  <c r="M31" i="5"/>
  <c r="B32" i="3"/>
  <c r="L31" i="5"/>
  <c r="C31" i="5"/>
  <c r="F31" i="5"/>
  <c r="O30" i="5"/>
  <c r="Q30" i="5" s="1"/>
  <c r="R30" i="5" s="1"/>
  <c r="M29" i="4"/>
  <c r="B31" i="5" l="1"/>
  <c r="L29" i="4"/>
  <c r="M30" i="4" l="1"/>
  <c r="K29" i="4"/>
  <c r="L30" i="4" s="1"/>
  <c r="J29" i="4" l="1"/>
  <c r="K30" i="4" l="1"/>
  <c r="I29" i="4"/>
  <c r="J30" i="4" s="1"/>
  <c r="Q5" i="4" l="1"/>
  <c r="R5" i="4" s="1"/>
  <c r="P29" i="4"/>
  <c r="O29" i="4"/>
  <c r="Q28" i="4"/>
  <c r="R28" i="4" s="1"/>
  <c r="Q27" i="4"/>
  <c r="R27" i="4" s="1"/>
  <c r="Q26" i="4"/>
  <c r="R26" i="4" s="1"/>
  <c r="Q25" i="4"/>
  <c r="R25" i="4" s="1"/>
  <c r="Q24" i="4"/>
  <c r="R24" i="4" s="1"/>
  <c r="Q23" i="4"/>
  <c r="R23" i="4" s="1"/>
  <c r="Q22" i="4"/>
  <c r="R22" i="4" s="1"/>
  <c r="Q21" i="4"/>
  <c r="R21" i="4" s="1"/>
  <c r="Q20" i="4"/>
  <c r="R20" i="4" s="1"/>
  <c r="Q19" i="4"/>
  <c r="R19" i="4" s="1"/>
  <c r="Q18" i="4"/>
  <c r="R18" i="4" s="1"/>
  <c r="Q17" i="4"/>
  <c r="R17" i="4" s="1"/>
  <c r="Q16" i="4"/>
  <c r="R16" i="4" s="1"/>
  <c r="Q15" i="4"/>
  <c r="R15" i="4" s="1"/>
  <c r="Q14" i="4"/>
  <c r="R14" i="4" s="1"/>
  <c r="Q13" i="4"/>
  <c r="R13" i="4" s="1"/>
  <c r="Q12" i="4"/>
  <c r="R12" i="4" s="1"/>
  <c r="Q11" i="4"/>
  <c r="R11" i="4" s="1"/>
  <c r="Q10" i="4"/>
  <c r="R10" i="4" s="1"/>
  <c r="Q8" i="4"/>
  <c r="R8" i="4" s="1"/>
  <c r="Q7" i="4"/>
  <c r="R7" i="4" s="1"/>
  <c r="Q6" i="4"/>
  <c r="R6" i="4" s="1"/>
  <c r="R5" i="1"/>
  <c r="S5" i="1" s="1"/>
  <c r="R6" i="1"/>
  <c r="S6" i="1" s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P29" i="1"/>
  <c r="Q29" i="1"/>
  <c r="P26" i="2"/>
  <c r="O26" i="2"/>
  <c r="Q25" i="2"/>
  <c r="R25" i="2" s="1"/>
  <c r="Q24" i="2"/>
  <c r="R24" i="2" s="1"/>
  <c r="Q23" i="2"/>
  <c r="R23" i="2" s="1"/>
  <c r="Q22" i="2"/>
  <c r="R22" i="2" s="1"/>
  <c r="Q21" i="2"/>
  <c r="R21" i="2" s="1"/>
  <c r="Q20" i="2"/>
  <c r="R20" i="2" s="1"/>
  <c r="Q19" i="2"/>
  <c r="R19" i="2" s="1"/>
  <c r="Q18" i="2"/>
  <c r="R18" i="2" s="1"/>
  <c r="Q17" i="2"/>
  <c r="R17" i="2" s="1"/>
  <c r="Q16" i="2"/>
  <c r="R16" i="2" s="1"/>
  <c r="Q15" i="2"/>
  <c r="R15" i="2" s="1"/>
  <c r="Q14" i="2"/>
  <c r="R14" i="2" s="1"/>
  <c r="Q13" i="2"/>
  <c r="R13" i="2" s="1"/>
  <c r="Q12" i="2"/>
  <c r="R12" i="2" s="1"/>
  <c r="Q11" i="2"/>
  <c r="R11" i="2" s="1"/>
  <c r="Q10" i="2"/>
  <c r="R10" i="2" s="1"/>
  <c r="Q9" i="2"/>
  <c r="Q8" i="2"/>
  <c r="R8" i="2" s="1"/>
  <c r="Q7" i="2"/>
  <c r="R7" i="2" s="1"/>
  <c r="Q6" i="2"/>
  <c r="R6" i="2" s="1"/>
  <c r="Q5" i="2"/>
  <c r="R5" i="2" s="1"/>
  <c r="Q4" i="2"/>
  <c r="R4" i="2" s="1"/>
  <c r="Q3" i="2"/>
  <c r="R3" i="2" s="1"/>
  <c r="Q2" i="2"/>
  <c r="R2" i="2" s="1"/>
  <c r="H29" i="4"/>
  <c r="I30" i="4" s="1"/>
  <c r="Q26" i="2" l="1"/>
  <c r="R26" i="2" s="1"/>
  <c r="Q29" i="4"/>
  <c r="R29" i="4" s="1"/>
  <c r="R29" i="1"/>
  <c r="S29" i="1" s="1"/>
  <c r="F29" i="4"/>
  <c r="G29" i="4"/>
  <c r="H30" i="4" s="1"/>
  <c r="G30" i="4" l="1"/>
  <c r="E29" i="4"/>
  <c r="F30" i="4" l="1"/>
  <c r="B29" i="4"/>
  <c r="D29" i="4" l="1"/>
  <c r="E30" i="4" s="1"/>
  <c r="C29" i="4"/>
  <c r="C30" i="4" s="1"/>
  <c r="D30" i="4" l="1"/>
  <c r="C25" i="2" l="1"/>
  <c r="D25" i="2"/>
  <c r="E25" i="2"/>
  <c r="E26" i="2" s="1"/>
  <c r="F25" i="2"/>
  <c r="H25" i="2"/>
  <c r="I25" i="2"/>
  <c r="J25" i="2"/>
  <c r="K25" i="2"/>
  <c r="L25" i="2"/>
  <c r="M25" i="2"/>
  <c r="B25" i="2"/>
  <c r="J26" i="2" l="1"/>
  <c r="H26" i="2"/>
  <c r="M26" i="2"/>
  <c r="C26" i="2"/>
  <c r="K26" i="2"/>
  <c r="F26" i="2"/>
  <c r="D26" i="2"/>
  <c r="I26" i="2"/>
  <c r="L26" i="2"/>
  <c r="I29" i="1"/>
  <c r="F29" i="1"/>
  <c r="G29" i="1"/>
  <c r="J29" i="1"/>
  <c r="K29" i="1"/>
  <c r="L29" i="1"/>
  <c r="M29" i="1"/>
  <c r="B30" i="4" s="1"/>
  <c r="C29" i="1"/>
  <c r="D29" i="1"/>
  <c r="E29" i="1"/>
  <c r="B29" i="1"/>
  <c r="B30" i="1" s="1"/>
  <c r="D30" i="1" l="1"/>
  <c r="E30" i="1"/>
  <c r="C30" i="1"/>
  <c r="I30" i="1"/>
  <c r="F30" i="1"/>
  <c r="M30" i="1"/>
  <c r="L30" i="1"/>
  <c r="K30" i="1"/>
  <c r="J30" i="1"/>
  <c r="G30" i="1"/>
</calcChain>
</file>

<file path=xl/comments1.xml><?xml version="1.0" encoding="utf-8"?>
<comments xmlns="http://schemas.openxmlformats.org/spreadsheetml/2006/main">
  <authors>
    <author>Coralie FLAMENT</author>
  </authors>
  <commentList>
    <comment ref="S4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Mise à jour en 2019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Avril : Vesdre-Ourthe change de nom et obtient le CP 4920 Aywaille qui était avant sur le territoire de Ourthe-Amblève</t>
        </r>
      </text>
    </comment>
  </commentList>
</comments>
</file>

<file path=xl/comments2.xml><?xml version="1.0" encoding="utf-8"?>
<comments xmlns="http://schemas.openxmlformats.org/spreadsheetml/2006/main">
  <authors>
    <author>Coralie FLAMENT</author>
  </authors>
  <commentList>
    <comment ref="S4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Mise à jour en 2019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Avril : Vesdre-Ourthe change de nom et obtient le CP 4920 Aywaille qui était avant sur le territoire de Ourthe-Amblève</t>
        </r>
      </text>
    </comment>
  </commentList>
</comments>
</file>

<file path=xl/comments3.xml><?xml version="1.0" encoding="utf-8"?>
<comments xmlns="http://schemas.openxmlformats.org/spreadsheetml/2006/main">
  <authors>
    <author>Coralie FLAMENT</author>
    <author>Dominique GILBART</author>
  </authors>
  <commentList>
    <comment ref="S4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Mise à jour en 2019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S27" authorId="1" shapeId="0">
      <text>
        <r>
          <rPr>
            <b/>
            <sz val="9"/>
            <color indexed="81"/>
            <rFont val="Tahoma"/>
            <charset val="1"/>
          </rPr>
          <t>Dominique GILBART:</t>
        </r>
        <r>
          <rPr>
            <sz val="9"/>
            <color indexed="81"/>
            <rFont val="Tahoma"/>
            <charset val="1"/>
          </rPr>
          <t xml:space="preserve">
64034 - 12405 aywaille passe à Pays Chantoire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Avril : Vesdre-Ourthe change de nom et obtient le CP 4920 Aywaille qui était avant sur le territoire de Ourthe-Amblève</t>
        </r>
      </text>
    </comment>
    <comment ref="S28" authorId="1" shapeId="0">
      <text>
        <r>
          <rPr>
            <b/>
            <sz val="9"/>
            <color indexed="81"/>
            <rFont val="Tahoma"/>
            <charset val="1"/>
          </rPr>
          <t>Dominique GILBART:</t>
        </r>
        <r>
          <rPr>
            <sz val="9"/>
            <color indexed="81"/>
            <rFont val="Tahoma"/>
            <charset val="1"/>
          </rPr>
          <t xml:space="preserve">
+68 879 + 12 405 Aywaille</t>
        </r>
      </text>
    </comment>
  </commentList>
</comments>
</file>

<file path=xl/comments4.xml><?xml version="1.0" encoding="utf-8"?>
<comments xmlns="http://schemas.openxmlformats.org/spreadsheetml/2006/main">
  <authors>
    <author>Coralie FLAMENT</author>
  </authors>
  <commentList>
    <comment ref="S4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Mise à jour en 2017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Avril : Vesdre-Ourthe change de nom et obtient le CP 4920 Aywaille qui était avant sur le territoire de Ourthe-Amblève</t>
        </r>
      </text>
    </comment>
  </commentList>
</comments>
</file>

<file path=xl/comments5.xml><?xml version="1.0" encoding="utf-8"?>
<comments xmlns="http://schemas.openxmlformats.org/spreadsheetml/2006/main">
  <authors>
    <author>Coralie FLAMENT</author>
  </authors>
  <commentList>
    <comment ref="S4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Mise à jour en 2017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Coralie FLAMENT:</t>
        </r>
        <r>
          <rPr>
            <sz val="9"/>
            <color indexed="81"/>
            <rFont val="Tahoma"/>
            <family val="2"/>
          </rPr>
          <t xml:space="preserve">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</commentList>
</comments>
</file>

<file path=xl/sharedStrings.xml><?xml version="1.0" encoding="utf-8"?>
<sst xmlns="http://schemas.openxmlformats.org/spreadsheetml/2006/main" count="377" uniqueCount="88">
  <si>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</si>
  <si>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</si>
  <si>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</si>
  <si>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</si>
  <si>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</si>
  <si>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</si>
  <si>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</si>
  <si>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</si>
  <si>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</si>
  <si>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</si>
  <si>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</si>
  <si>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</si>
  <si>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Semois Ardennaise</t>
  </si>
  <si>
    <t>Lesse et Houille</t>
  </si>
  <si>
    <t>Entre-Meuse-et-Lesse</t>
  </si>
  <si>
    <t>Haute-Sambre</t>
  </si>
  <si>
    <t>Lorraine</t>
  </si>
  <si>
    <t>Ardenne Centrale</t>
  </si>
  <si>
    <t>Entre-Sambre-et-Meuse</t>
  </si>
  <si>
    <t>Entre Sambre et Terrils</t>
  </si>
  <si>
    <t>Pays de Herve</t>
  </si>
  <si>
    <t>Marquisat de Franchimont</t>
  </si>
  <si>
    <t>Ourthe-Amblève</t>
  </si>
  <si>
    <t>Centre Ouest Hainaut</t>
  </si>
  <si>
    <t>Bruxelles</t>
  </si>
  <si>
    <t>Ardenne Orientale</t>
  </si>
  <si>
    <t>Brabant Wallon</t>
  </si>
  <si>
    <t>Famenne</t>
  </si>
  <si>
    <t>Haute Senne</t>
  </si>
  <si>
    <t>Hesbaye Ouest</t>
  </si>
  <si>
    <t>Vesdre-Ourthe</t>
  </si>
  <si>
    <t>Liège et Basse-Meuse</t>
  </si>
  <si>
    <t>Hesbaye Médiane</t>
  </si>
  <si>
    <t>Condroz Mosan</t>
  </si>
  <si>
    <t>Cœur de Wallonie</t>
  </si>
  <si>
    <t>Dendre-Collines</t>
  </si>
  <si>
    <t>Augmentation mensuelle de :</t>
  </si>
  <si>
    <t>rappels envoyés tard</t>
  </si>
  <si>
    <t>retard encodage</t>
  </si>
  <si>
    <t>Chiffres de début de mois basés sur les listings pour les RG</t>
  </si>
  <si>
    <t>Total membres par mois sur territoire RG</t>
  </si>
  <si>
    <t>Membres en ordre de cotisation par RG</t>
  </si>
  <si>
    <t>Chiffres des listings mensuels envoyés aux régionales : membres en ordre de cotisation au 1er du mois</t>
  </si>
  <si>
    <t>nov</t>
  </si>
  <si>
    <t>déc</t>
  </si>
  <si>
    <t>sept</t>
  </si>
  <si>
    <t>En ordre au 01/01/2014</t>
  </si>
  <si>
    <t>En ordre au 01/01/2015</t>
  </si>
  <si>
    <t>Augmentation absolue</t>
  </si>
  <si>
    <t>% augmentation</t>
  </si>
  <si>
    <t>% de la population</t>
  </si>
  <si>
    <t>Population régionale</t>
  </si>
  <si>
    <t>En ordre au 01/01/2013</t>
  </si>
  <si>
    <t>En ordre au 01/01/2016</t>
  </si>
  <si>
    <t>Augmentation absolue en 2014</t>
  </si>
  <si>
    <t>Augmentation absolue en 2013</t>
  </si>
  <si>
    <t>janv.</t>
  </si>
  <si>
    <t>fév.</t>
  </si>
  <si>
    <t>juil.</t>
  </si>
  <si>
    <t>sept.</t>
  </si>
  <si>
    <t>oct.</t>
  </si>
  <si>
    <t>nov.</t>
  </si>
  <si>
    <t>déc.</t>
  </si>
  <si>
    <t>N/A</t>
  </si>
  <si>
    <t>Liège (et Basse-Meuse &gt; avril)</t>
  </si>
  <si>
    <t>Basse-Meuse (àpd mai)</t>
  </si>
  <si>
    <t>En ordre au 01/01/2017 (= fin 2016)</t>
  </si>
  <si>
    <t>En ordre au 01/01/2016 (= fin  2015)</t>
  </si>
  <si>
    <t>En ordre au 01/01/2018 (= fin 2017)</t>
  </si>
  <si>
    <t>En ordre au 01/01/2017 (= fin  2016)</t>
  </si>
  <si>
    <t>Liège</t>
  </si>
  <si>
    <t>Basse-Meuse</t>
  </si>
  <si>
    <t>Taux de pénétration fin 2016</t>
  </si>
  <si>
    <t>Taux de pénétration fin 2015</t>
  </si>
  <si>
    <t>Membres de BNVS</t>
  </si>
  <si>
    <t>En ordre au 01/01/2018 (= fin  2017)</t>
  </si>
  <si>
    <t>En ordre au 01/01/2019 (= fin 2018)</t>
  </si>
  <si>
    <t>Taux de pénétration fin 2017</t>
  </si>
  <si>
    <t>Pays Chantoire</t>
  </si>
  <si>
    <t>En ordre au 01/01/2019 (= fin  2018)</t>
  </si>
  <si>
    <t>En ordre au 01/01/2020 (= fin 2019)</t>
  </si>
  <si>
    <t>Chiffres des listings mensuels des régionales : nombre de membres en début du mois</t>
  </si>
  <si>
    <t>Haute-Sambre et Haute-Haine</t>
  </si>
  <si>
    <t>En ordre au 01/01/2020 (= fin  2019)</t>
  </si>
  <si>
    <t>En ordre au 01/01/2021 (= fin 2020)</t>
  </si>
  <si>
    <t>Taux de pénétration fin 2019</t>
  </si>
  <si>
    <t>En ordre au 01/01/2021 (= fin  2020)</t>
  </si>
  <si>
    <t>En ordre au 01/01/2022 (= fin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</si>
</sst>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0" tint="-0.14999847407452621"/>
        <bgColor theme="6" tint="0.59999389629810485"/>
      </patternFill>
    </fill>
    <fill>
      <patternFill patternType="solid">
        <fgColor theme="0" tint="-0.14999847407452621"/>
        <bgColor theme="6" tint="0.79998168889431442"/>
      </patternFill>
    </fill>
    <fill>
      <patternFill patternType="solid">
        <fgColor theme="6" tint="0.79998168889431442"/>
        <bgColor theme="6" tint="0.59999389629810485"/>
      </patternFill>
    </fill>
    <fill>
      <patternFill patternType="solid">
        <fgColor theme="6" tint="0.59999389629810485"/>
        <bgColor theme="6" tint="0.79998168889431442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thin">
        <color indexed="64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0">
    <xf numFmtId="0" fontId="0" fillId="0" borderId="0" xfId="0"/>
    <xf numFmtId="0" fontId="2" fillId="3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4" borderId="7" xfId="0" applyFont="1" applyFill="1" applyBorder="1"/>
    <xf numFmtId="0" fontId="1" fillId="3" borderId="8" xfId="0" applyFont="1" applyFill="1" applyBorder="1"/>
    <xf numFmtId="0" fontId="1" fillId="0" borderId="0" xfId="0" applyFont="1"/>
    <xf numFmtId="0" fontId="1" fillId="5" borderId="7" xfId="0" applyFont="1" applyFill="1" applyBorder="1"/>
    <xf numFmtId="0" fontId="2" fillId="5" borderId="7" xfId="0" applyFont="1" applyFill="1" applyBorder="1"/>
    <xf numFmtId="0" fontId="2" fillId="5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4" borderId="7" xfId="0" applyFont="1" applyFill="1" applyBorder="1"/>
    <xf numFmtId="0" fontId="2" fillId="3" borderId="8" xfId="0" applyFont="1" applyFill="1" applyBorder="1"/>
    <xf numFmtId="0" fontId="1" fillId="2" borderId="10" xfId="0" applyFont="1" applyFill="1" applyBorder="1"/>
    <xf numFmtId="0" fontId="3" fillId="2" borderId="10" xfId="0" applyFont="1" applyFill="1" applyBorder="1"/>
    <xf numFmtId="0" fontId="1" fillId="3" borderId="9" xfId="0" applyFont="1" applyFill="1" applyBorder="1"/>
    <xf numFmtId="0" fontId="1" fillId="2" borderId="11" xfId="0" applyFont="1" applyFill="1" applyBorder="1"/>
    <xf numFmtId="0" fontId="2" fillId="2" borderId="11" xfId="0" applyFont="1" applyFill="1" applyBorder="1"/>
    <xf numFmtId="0" fontId="4" fillId="2" borderId="11" xfId="0" applyFont="1" applyFill="1" applyBorder="1"/>
    <xf numFmtId="0" fontId="2" fillId="3" borderId="11" xfId="0" applyFont="1" applyFill="1" applyBorder="1"/>
    <xf numFmtId="0" fontId="2" fillId="4" borderId="7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1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1" fillId="2" borderId="0" xfId="0" applyFont="1" applyFill="1"/>
    <xf numFmtId="0" fontId="2" fillId="2" borderId="0" xfId="0" applyFont="1" applyFill="1"/>
    <xf numFmtId="0" fontId="2" fillId="3" borderId="12" xfId="0" applyFont="1" applyFill="1" applyBorder="1"/>
    <xf numFmtId="0" fontId="2" fillId="3" borderId="13" xfId="0" applyFont="1" applyFill="1" applyBorder="1" applyAlignment="1">
      <alignment wrapText="1"/>
    </xf>
    <xf numFmtId="0" fontId="1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0" fontId="2" fillId="0" borderId="0" xfId="0" applyFont="1" applyBorder="1"/>
    <xf numFmtId="0" fontId="2" fillId="6" borderId="17" xfId="0" applyFont="1" applyFill="1" applyBorder="1"/>
    <xf numFmtId="0" fontId="2" fillId="6" borderId="18" xfId="0" applyFont="1" applyFill="1" applyBorder="1"/>
    <xf numFmtId="0" fontId="2" fillId="7" borderId="17" xfId="0" applyFont="1" applyFill="1" applyBorder="1"/>
    <xf numFmtId="0" fontId="2" fillId="7" borderId="18" xfId="0" applyFont="1" applyFill="1" applyBorder="1"/>
    <xf numFmtId="164" fontId="2" fillId="2" borderId="14" xfId="1" applyNumberFormat="1" applyFont="1" applyFill="1" applyBorder="1"/>
    <xf numFmtId="0" fontId="2" fillId="2" borderId="17" xfId="0" applyFont="1" applyFill="1" applyBorder="1" applyAlignment="1">
      <alignment wrapText="1"/>
    </xf>
    <xf numFmtId="164" fontId="2" fillId="2" borderId="18" xfId="1" applyNumberFormat="1" applyFont="1" applyFill="1" applyBorder="1"/>
    <xf numFmtId="164" fontId="2" fillId="2" borderId="17" xfId="1" applyNumberFormat="1" applyFont="1" applyFill="1" applyBorder="1"/>
    <xf numFmtId="0" fontId="2" fillId="2" borderId="18" xfId="0" applyFont="1" applyFill="1" applyBorder="1"/>
    <xf numFmtId="0" fontId="2" fillId="7" borderId="21" xfId="0" applyFont="1" applyFill="1" applyBorder="1"/>
    <xf numFmtId="0" fontId="2" fillId="7" borderId="22" xfId="0" applyFont="1" applyFill="1" applyBorder="1"/>
    <xf numFmtId="0" fontId="2" fillId="2" borderId="21" xfId="0" applyFont="1" applyFill="1" applyBorder="1" applyAlignment="1">
      <alignment wrapText="1"/>
    </xf>
    <xf numFmtId="164" fontId="2" fillId="2" borderId="21" xfId="1" applyNumberFormat="1" applyFont="1" applyFill="1" applyBorder="1"/>
    <xf numFmtId="0" fontId="2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3" xfId="0" applyFont="1" applyFill="1" applyBorder="1" applyAlignment="1">
      <alignment wrapText="1"/>
    </xf>
    <xf numFmtId="164" fontId="1" fillId="2" borderId="24" xfId="1" applyNumberFormat="1" applyFont="1" applyFill="1" applyBorder="1"/>
    <xf numFmtId="164" fontId="1" fillId="2" borderId="23" xfId="1" applyNumberFormat="1" applyFont="1" applyFill="1" applyBorder="1"/>
    <xf numFmtId="0" fontId="2" fillId="6" borderId="25" xfId="0" applyFont="1" applyFill="1" applyBorder="1"/>
    <xf numFmtId="0" fontId="2" fillId="6" borderId="26" xfId="0" applyFont="1" applyFill="1" applyBorder="1"/>
    <xf numFmtId="0" fontId="2" fillId="2" borderId="25" xfId="0" applyFont="1" applyFill="1" applyBorder="1" applyAlignment="1">
      <alignment wrapText="1"/>
    </xf>
    <xf numFmtId="164" fontId="2" fillId="2" borderId="26" xfId="1" applyNumberFormat="1" applyFont="1" applyFill="1" applyBorder="1"/>
    <xf numFmtId="164" fontId="2" fillId="2" borderId="25" xfId="1" applyNumberFormat="1" applyFont="1" applyFill="1" applyBorder="1"/>
    <xf numFmtId="9" fontId="2" fillId="2" borderId="26" xfId="1" applyFont="1" applyFill="1" applyBorder="1"/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2" fillId="2" borderId="17" xfId="0" applyFont="1" applyFill="1" applyBorder="1"/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/>
    <xf numFmtId="0" fontId="1" fillId="2" borderId="30" xfId="0" applyFont="1" applyFill="1" applyBorder="1"/>
    <xf numFmtId="0" fontId="2" fillId="6" borderId="15" xfId="0" applyFont="1" applyFill="1" applyBorder="1"/>
    <xf numFmtId="0" fontId="2" fillId="2" borderId="16" xfId="0" applyFont="1" applyFill="1" applyBorder="1"/>
    <xf numFmtId="0" fontId="2" fillId="6" borderId="19" xfId="0" applyFont="1" applyFill="1" applyBorder="1"/>
    <xf numFmtId="0" fontId="2" fillId="2" borderId="20" xfId="0" applyFont="1" applyFill="1" applyBorder="1"/>
    <xf numFmtId="0" fontId="1" fillId="2" borderId="31" xfId="0" applyFont="1" applyFill="1" applyBorder="1" applyAlignment="1">
      <alignment horizontal="center" wrapText="1"/>
    </xf>
    <xf numFmtId="0" fontId="2" fillId="6" borderId="32" xfId="0" applyFont="1" applyFill="1" applyBorder="1"/>
    <xf numFmtId="0" fontId="2" fillId="7" borderId="4" xfId="0" applyFont="1" applyFill="1" applyBorder="1"/>
    <xf numFmtId="0" fontId="2" fillId="6" borderId="4" xfId="0" applyFont="1" applyFill="1" applyBorder="1"/>
    <xf numFmtId="0" fontId="2" fillId="7" borderId="33" xfId="0" applyFont="1" applyFill="1" applyBorder="1"/>
    <xf numFmtId="0" fontId="1" fillId="2" borderId="34" xfId="0" applyFont="1" applyFill="1" applyBorder="1"/>
    <xf numFmtId="0" fontId="1" fillId="2" borderId="35" xfId="0" applyFont="1" applyFill="1" applyBorder="1" applyAlignment="1">
      <alignment horizontal="center" wrapText="1"/>
    </xf>
    <xf numFmtId="164" fontId="2" fillId="2" borderId="36" xfId="1" applyNumberFormat="1" applyFont="1" applyFill="1" applyBorder="1"/>
    <xf numFmtId="164" fontId="2" fillId="2" borderId="37" xfId="1" applyNumberFormat="1" applyFont="1" applyFill="1" applyBorder="1"/>
    <xf numFmtId="164" fontId="1" fillId="2" borderId="38" xfId="1" applyNumberFormat="1" applyFont="1" applyFill="1" applyBorder="1"/>
    <xf numFmtId="0" fontId="2" fillId="2" borderId="15" xfId="0" applyFont="1" applyFill="1" applyBorder="1" applyAlignment="1">
      <alignment wrapText="1"/>
    </xf>
    <xf numFmtId="164" fontId="2" fillId="2" borderId="16" xfId="1" applyNumberFormat="1" applyFont="1" applyFill="1" applyBorder="1"/>
    <xf numFmtId="0" fontId="2" fillId="2" borderId="19" xfId="0" applyFont="1" applyFill="1" applyBorder="1" applyAlignment="1">
      <alignment wrapText="1"/>
    </xf>
    <xf numFmtId="164" fontId="2" fillId="2" borderId="20" xfId="1" applyNumberFormat="1" applyFont="1" applyFill="1" applyBorder="1"/>
    <xf numFmtId="0" fontId="1" fillId="2" borderId="29" xfId="0" applyFont="1" applyFill="1" applyBorder="1" applyAlignment="1">
      <alignment wrapText="1"/>
    </xf>
    <xf numFmtId="0" fontId="2" fillId="6" borderId="7" xfId="0" applyFont="1" applyFill="1" applyBorder="1"/>
    <xf numFmtId="0" fontId="2" fillId="7" borderId="7" xfId="0" applyFont="1" applyFill="1" applyBorder="1"/>
    <xf numFmtId="0" fontId="1" fillId="0" borderId="0" xfId="0" applyFont="1" applyAlignment="1">
      <alignment horizontal="center"/>
    </xf>
    <xf numFmtId="0" fontId="2" fillId="5" borderId="39" xfId="0" applyFont="1" applyFill="1" applyBorder="1" applyAlignment="1">
      <alignment wrapText="1"/>
    </xf>
    <xf numFmtId="0" fontId="2" fillId="4" borderId="39" xfId="0" applyFont="1" applyFill="1" applyBorder="1"/>
    <xf numFmtId="0" fontId="2" fillId="5" borderId="39" xfId="0" applyFont="1" applyFill="1" applyBorder="1"/>
    <xf numFmtId="0" fontId="2" fillId="4" borderId="1" xfId="0" applyFont="1" applyFill="1" applyBorder="1"/>
    <xf numFmtId="0" fontId="1" fillId="0" borderId="7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2" borderId="40" xfId="1" applyNumberFormat="1" applyFont="1" applyFill="1" applyBorder="1"/>
    <xf numFmtId="164" fontId="2" fillId="2" borderId="24" xfId="1" applyNumberFormat="1" applyFont="1" applyFill="1" applyBorder="1"/>
    <xf numFmtId="0" fontId="2" fillId="8" borderId="7" xfId="0" applyFont="1" applyFill="1" applyBorder="1"/>
    <xf numFmtId="0" fontId="2" fillId="6" borderId="22" xfId="0" applyFont="1" applyFill="1" applyBorder="1"/>
    <xf numFmtId="0" fontId="1" fillId="8" borderId="7" xfId="0" applyFont="1" applyFill="1" applyBorder="1"/>
    <xf numFmtId="0" fontId="2" fillId="8" borderId="39" xfId="0" applyFont="1" applyFill="1" applyBorder="1"/>
    <xf numFmtId="0" fontId="1" fillId="9" borderId="7" xfId="0" applyFont="1" applyFill="1" applyBorder="1"/>
    <xf numFmtId="0" fontId="2" fillId="9" borderId="7" xfId="0" applyFont="1" applyFill="1" applyBorder="1"/>
    <xf numFmtId="0" fontId="2" fillId="9" borderId="1" xfId="0" applyFont="1" applyFill="1" applyBorder="1"/>
    <xf numFmtId="1" fontId="2" fillId="2" borderId="25" xfId="1" applyNumberFormat="1" applyFont="1" applyFill="1" applyBorder="1"/>
    <xf numFmtId="10" fontId="2" fillId="2" borderId="26" xfId="1" applyNumberFormat="1" applyFont="1" applyFill="1" applyBorder="1"/>
    <xf numFmtId="0" fontId="2" fillId="9" borderId="39" xfId="0" applyFont="1" applyFill="1" applyBorder="1"/>
    <xf numFmtId="0" fontId="1" fillId="0" borderId="0" xfId="0" applyFont="1" applyAlignment="1">
      <alignment horizontal="center"/>
    </xf>
    <xf numFmtId="16" fontId="1" fillId="4" borderId="7" xfId="0" applyNumberFormat="1" applyFont="1" applyFill="1" applyBorder="1" applyAlignment="1">
      <alignment horizontal="center"/>
    </xf>
    <xf numFmtId="0" fontId="1" fillId="2" borderId="41" xfId="0" applyFont="1" applyFill="1" applyBorder="1" applyAlignment="1">
      <alignment wrapText="1"/>
    </xf>
    <xf numFmtId="0" fontId="2" fillId="6" borderId="21" xfId="0" applyFont="1" applyFill="1" applyBorder="1"/>
    <xf numFmtId="164" fontId="2" fillId="2" borderId="42" xfId="1" applyNumberFormat="1" applyFont="1" applyFill="1" applyBorder="1"/>
    <xf numFmtId="0" fontId="1" fillId="0" borderId="0" xfId="0" applyFont="1" applyAlignment="1">
      <alignment horizontal="center"/>
    </xf>
    <xf numFmtId="0" fontId="1" fillId="10" borderId="7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center" wrapText="1"/>
    </xf>
    <xf numFmtId="1" fontId="2" fillId="2" borderId="17" xfId="1" applyNumberFormat="1" applyFont="1" applyFill="1" applyBorder="1"/>
    <xf numFmtId="10" fontId="2" fillId="2" borderId="18" xfId="1" applyNumberFormat="1" applyFont="1" applyFill="1" applyBorder="1"/>
    <xf numFmtId="1" fontId="2" fillId="2" borderId="15" xfId="0" applyNumberFormat="1" applyFont="1" applyFill="1" applyBorder="1" applyAlignment="1">
      <alignment horizontal="right" wrapText="1"/>
    </xf>
    <xf numFmtId="0" fontId="2" fillId="4" borderId="7" xfId="0" applyNumberFormat="1" applyFont="1" applyFill="1" applyBorder="1" applyAlignment="1">
      <alignment horizontal="right"/>
    </xf>
    <xf numFmtId="0" fontId="2" fillId="4" borderId="39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2" borderId="15" xfId="0" applyFont="1" applyFill="1" applyBorder="1" applyAlignment="1">
      <alignment horizontal="right" wrapText="1"/>
    </xf>
    <xf numFmtId="0" fontId="2" fillId="2" borderId="16" xfId="0" applyFont="1" applyFill="1" applyBorder="1" applyAlignment="1">
      <alignment horizontal="right" wrapText="1"/>
    </xf>
    <xf numFmtId="0" fontId="2" fillId="2" borderId="18" xfId="0" applyFont="1" applyFill="1" applyBorder="1" applyAlignment="1">
      <alignment horizontal="right" wrapText="1"/>
    </xf>
    <xf numFmtId="0" fontId="2" fillId="2" borderId="20" xfId="0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8" borderId="7" xfId="0" applyFont="1" applyFill="1" applyBorder="1"/>
    <xf numFmtId="0" fontId="1" fillId="0" borderId="0" xfId="0" applyFont="1" applyAlignment="1">
      <alignment horizontal="center"/>
    </xf>
    <xf numFmtId="0" fontId="2" fillId="7" borderId="7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eau2" displayName="Tableau2" ref="A1:M26" totalsRowShown="0" headerRowDxfId="16" dataDxfId="14" headerRowBorderDxfId="15" tableBorderDxfId="13">
  <autoFilter ref="A1:M26"/>
  <tableColumns count="13">
    <tableColumn id="1" name="Chiffres de début de mois basés sur les listings pour les RG" dataDxfId="12"/>
    <tableColumn id="2" name="janvier" dataDxfId="11"/>
    <tableColumn id="3" name="février" dataDxfId="10"/>
    <tableColumn id="4" name="mars" dataDxfId="9"/>
    <tableColumn id="5" name="avril" dataDxfId="8"/>
    <tableColumn id="6" name="mai" dataDxfId="7"/>
    <tableColumn id="7" name="juin" dataDxfId="6"/>
    <tableColumn id="8" name="juillet" dataDxfId="5"/>
    <tableColumn id="9" name="août" dataDxfId="4"/>
    <tableColumn id="10" name="septembre" dataDxfId="3"/>
    <tableColumn id="11" name="octobre" dataDxfId="2"/>
    <tableColumn id="12" name="novembre" dataDxfId="1"/>
    <tableColumn id="13" name="décembre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4"/>
  <sheetViews>
    <sheetView tabSelected="1" topLeftCell="A10" workbookViewId="0">
      <selection activeCell="H31" sqref="H31"/>
    </sheetView>
  </sheetViews>
  <sheetFormatPr baseColWidth="10" defaultRowHeight="14.4" x14ac:dyDescent="0.3"/>
  <cols>
    <col min="1" max="1" width="24.5546875" bestFit="1" customWidth="1"/>
    <col min="2" max="2" width="6.5546875" bestFit="1" customWidth="1"/>
    <col min="3" max="3" width="6.6640625" customWidth="1"/>
    <col min="4" max="4" width="7.33203125" customWidth="1"/>
    <col min="5" max="5" width="6" bestFit="1" customWidth="1"/>
    <col min="6" max="7" width="6.5546875" bestFit="1" customWidth="1"/>
    <col min="8" max="8" width="6" customWidth="1"/>
    <col min="9" max="9" width="7.33203125" bestFit="1" customWidth="1"/>
    <col min="10" max="10" width="7.5546875" customWidth="1"/>
    <col min="11" max="11" width="6" customWidth="1"/>
    <col min="12" max="12" width="6.44140625" bestFit="1" customWidth="1"/>
    <col min="13" max="14" width="7.6640625" customWidth="1"/>
    <col min="15" max="16" width="11.44140625" customWidth="1"/>
    <col min="17" max="17" width="12.6640625" customWidth="1"/>
    <col min="18" max="18" width="12.33203125" customWidth="1"/>
  </cols>
  <sheetData>
    <row r="1" spans="1:20" s="2" customFormat="1" ht="13.8" x14ac:dyDescent="0.3">
      <c r="A1" s="138" t="s">
        <v>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"/>
      <c r="P1" s="3"/>
    </row>
    <row r="2" spans="1:20" s="2" customFormat="1" ht="13.8" x14ac:dyDescent="0.3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"/>
      <c r="P2" s="3"/>
    </row>
    <row r="3" spans="1:20" s="2" customFormat="1" thickBot="1" x14ac:dyDescent="0.35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"/>
      <c r="P3" s="3"/>
    </row>
    <row r="4" spans="1:20" s="136" customFormat="1" ht="42" thickBot="1" x14ac:dyDescent="0.35">
      <c r="A4" s="98"/>
      <c r="B4" s="116">
        <v>44200</v>
      </c>
      <c r="C4" s="116">
        <v>44229</v>
      </c>
      <c r="D4" s="116">
        <v>44256</v>
      </c>
      <c r="E4" s="116">
        <v>44288</v>
      </c>
      <c r="F4" s="116">
        <v>44319</v>
      </c>
      <c r="G4" s="116">
        <v>43252</v>
      </c>
      <c r="H4" s="116">
        <v>43648</v>
      </c>
      <c r="I4" s="116">
        <v>44047</v>
      </c>
      <c r="J4" s="116">
        <v>43344</v>
      </c>
      <c r="K4" s="116">
        <v>43374</v>
      </c>
      <c r="L4" s="116">
        <v>43409</v>
      </c>
      <c r="M4" s="116">
        <v>43801</v>
      </c>
      <c r="N4" s="101"/>
      <c r="O4" s="65" t="s">
        <v>86</v>
      </c>
      <c r="P4" s="66" t="s">
        <v>87</v>
      </c>
      <c r="Q4" s="65" t="s">
        <v>48</v>
      </c>
      <c r="R4" s="66" t="s">
        <v>49</v>
      </c>
      <c r="S4" s="65" t="s">
        <v>51</v>
      </c>
      <c r="T4" s="66" t="s">
        <v>85</v>
      </c>
    </row>
    <row r="5" spans="1:20" s="136" customFormat="1" ht="13.8" x14ac:dyDescent="0.3">
      <c r="A5" s="121" t="s">
        <v>74</v>
      </c>
      <c r="B5" s="126">
        <v>723</v>
      </c>
      <c r="C5" s="126">
        <v>745</v>
      </c>
      <c r="D5" s="126">
        <v>725</v>
      </c>
      <c r="E5" s="126">
        <v>733</v>
      </c>
      <c r="F5" s="126">
        <v>738</v>
      </c>
      <c r="G5" s="126">
        <v>729</v>
      </c>
      <c r="H5" s="126">
        <v>742</v>
      </c>
      <c r="I5" s="126"/>
      <c r="J5" s="126"/>
      <c r="K5" s="126"/>
      <c r="L5" s="126"/>
      <c r="M5" s="127"/>
      <c r="N5" s="101"/>
      <c r="O5" s="40">
        <f>B5</f>
        <v>723</v>
      </c>
      <c r="P5" s="122"/>
      <c r="Q5" s="45">
        <f>P5-O5</f>
        <v>-723</v>
      </c>
      <c r="R5" s="46">
        <f>Q5/O5</f>
        <v>-1</v>
      </c>
      <c r="S5" s="125">
        <v>76328</v>
      </c>
      <c r="T5" s="124">
        <f>SUM(O5/S5)</f>
        <v>9.4722775390420292E-3</v>
      </c>
    </row>
    <row r="6" spans="1:20" s="2" customFormat="1" ht="13.8" x14ac:dyDescent="0.3">
      <c r="A6" s="9" t="s">
        <v>17</v>
      </c>
      <c r="B6" s="10">
        <v>433</v>
      </c>
      <c r="C6" s="10">
        <v>424</v>
      </c>
      <c r="D6" s="10">
        <v>424</v>
      </c>
      <c r="E6" s="10">
        <v>429</v>
      </c>
      <c r="F6" s="11">
        <v>428</v>
      </c>
      <c r="G6" s="10">
        <v>428</v>
      </c>
      <c r="H6" s="11">
        <v>424</v>
      </c>
      <c r="I6" s="10"/>
      <c r="J6" s="10"/>
      <c r="K6" s="10"/>
      <c r="L6" s="10"/>
      <c r="M6" s="94"/>
      <c r="N6" s="37"/>
      <c r="O6" s="40">
        <f>B6</f>
        <v>433</v>
      </c>
      <c r="P6" s="41"/>
      <c r="Q6" s="45">
        <f>P6-O6</f>
        <v>-433</v>
      </c>
      <c r="R6" s="46">
        <f>Q6/O6</f>
        <v>-1</v>
      </c>
      <c r="S6" s="123">
        <v>43622</v>
      </c>
      <c r="T6" s="124">
        <f>SUM(O6/S6)</f>
        <v>9.9261840355783781E-3</v>
      </c>
    </row>
    <row r="7" spans="1:20" s="2" customFormat="1" ht="13.8" x14ac:dyDescent="0.3">
      <c r="A7" s="6" t="s">
        <v>25</v>
      </c>
      <c r="B7" s="13">
        <v>302</v>
      </c>
      <c r="C7" s="13">
        <v>302</v>
      </c>
      <c r="D7" s="105">
        <v>303</v>
      </c>
      <c r="E7" s="105">
        <v>301</v>
      </c>
      <c r="F7" s="22">
        <v>300</v>
      </c>
      <c r="G7" s="13">
        <v>304</v>
      </c>
      <c r="H7" s="22">
        <v>305</v>
      </c>
      <c r="I7" s="13"/>
      <c r="J7" s="13"/>
      <c r="K7" s="13"/>
      <c r="L7" s="13"/>
      <c r="M7" s="95"/>
      <c r="N7" s="38"/>
      <c r="O7" s="118">
        <f t="shared" ref="O7:O30" si="0">B7</f>
        <v>302</v>
      </c>
      <c r="P7" s="43"/>
      <c r="Q7" s="45">
        <f>P7-O7</f>
        <v>-302</v>
      </c>
      <c r="R7" s="62">
        <f t="shared" ref="R7:R30" si="1">Q7/O7</f>
        <v>-1</v>
      </c>
      <c r="S7" s="112">
        <v>46179</v>
      </c>
      <c r="T7" s="124">
        <f t="shared" ref="T7:T30" si="2">SUM(O7/S7)</f>
        <v>6.5397691591416009E-3</v>
      </c>
    </row>
    <row r="8" spans="1:20" s="2" customFormat="1" ht="13.8" x14ac:dyDescent="0.3">
      <c r="A8" s="109" t="s">
        <v>71</v>
      </c>
      <c r="B8" s="110">
        <v>238</v>
      </c>
      <c r="C8" s="110">
        <v>237</v>
      </c>
      <c r="D8" s="10">
        <v>240</v>
      </c>
      <c r="E8" s="10">
        <v>240</v>
      </c>
      <c r="F8" s="110">
        <v>243</v>
      </c>
      <c r="G8" s="110">
        <v>247</v>
      </c>
      <c r="H8" s="110">
        <v>254</v>
      </c>
      <c r="I8" s="110"/>
      <c r="J8" s="110"/>
      <c r="K8" s="110"/>
      <c r="L8" s="110"/>
      <c r="M8" s="111"/>
      <c r="N8" s="38"/>
      <c r="O8" s="118">
        <f t="shared" si="0"/>
        <v>238</v>
      </c>
      <c r="P8" s="43"/>
      <c r="Q8" s="45">
        <f>P8-O8</f>
        <v>-238</v>
      </c>
      <c r="R8" s="62">
        <f>Q8/O8</f>
        <v>-1</v>
      </c>
      <c r="S8" s="112">
        <v>51217</v>
      </c>
      <c r="T8" s="124">
        <f t="shared" si="2"/>
        <v>4.6468945857820647E-3</v>
      </c>
    </row>
    <row r="9" spans="1:20" s="2" customFormat="1" ht="13.8" x14ac:dyDescent="0.3">
      <c r="A9" s="107" t="s">
        <v>26</v>
      </c>
      <c r="B9" s="105">
        <v>3531</v>
      </c>
      <c r="C9" s="105">
        <v>3526</v>
      </c>
      <c r="D9" s="105">
        <v>3563</v>
      </c>
      <c r="E9" s="105">
        <v>3557</v>
      </c>
      <c r="F9" s="105">
        <v>3577</v>
      </c>
      <c r="G9" s="105">
        <v>3601</v>
      </c>
      <c r="H9" s="105">
        <v>3585</v>
      </c>
      <c r="I9" s="105"/>
      <c r="J9" s="105"/>
      <c r="K9" s="105"/>
      <c r="L9" s="105"/>
      <c r="M9" s="108"/>
      <c r="N9" s="38"/>
      <c r="O9" s="118">
        <f t="shared" si="0"/>
        <v>3531</v>
      </c>
      <c r="P9" s="41"/>
      <c r="Q9" s="45">
        <f t="shared" ref="Q9:Q30" si="3">P9-O9</f>
        <v>-3531</v>
      </c>
      <c r="R9" s="62">
        <f t="shared" si="1"/>
        <v>-1</v>
      </c>
      <c r="S9" s="112">
        <v>334509</v>
      </c>
      <c r="T9" s="124">
        <f t="shared" si="2"/>
        <v>1.0555769799915697E-2</v>
      </c>
    </row>
    <row r="10" spans="1:20" s="2" customFormat="1" ht="13.8" x14ac:dyDescent="0.3">
      <c r="A10" s="109" t="s">
        <v>24</v>
      </c>
      <c r="B10" s="110">
        <v>3467</v>
      </c>
      <c r="C10" s="110">
        <v>3484</v>
      </c>
      <c r="D10" s="10">
        <v>3529</v>
      </c>
      <c r="E10" s="10">
        <v>3501</v>
      </c>
      <c r="F10" s="110">
        <v>3548</v>
      </c>
      <c r="G10" s="110">
        <v>3582</v>
      </c>
      <c r="H10" s="110">
        <v>3581</v>
      </c>
      <c r="I10" s="110"/>
      <c r="J10" s="110"/>
      <c r="K10" s="110"/>
      <c r="L10" s="110"/>
      <c r="M10" s="114"/>
      <c r="N10" s="38"/>
      <c r="O10" s="118">
        <f t="shared" si="0"/>
        <v>3467</v>
      </c>
      <c r="P10" s="43"/>
      <c r="Q10" s="45">
        <f t="shared" si="3"/>
        <v>-3467</v>
      </c>
      <c r="R10" s="62">
        <f t="shared" si="1"/>
        <v>-1</v>
      </c>
      <c r="S10" s="112">
        <v>1175173</v>
      </c>
      <c r="T10" s="124">
        <f t="shared" si="2"/>
        <v>2.9502039274217498E-3</v>
      </c>
    </row>
    <row r="11" spans="1:20" s="2" customFormat="1" ht="13.8" x14ac:dyDescent="0.3">
      <c r="A11" s="107" t="s">
        <v>23</v>
      </c>
      <c r="B11" s="105">
        <v>1440</v>
      </c>
      <c r="C11" s="105">
        <v>1451</v>
      </c>
      <c r="D11" s="105">
        <v>1468</v>
      </c>
      <c r="E11" s="105">
        <v>1467</v>
      </c>
      <c r="F11" s="135">
        <v>1480</v>
      </c>
      <c r="G11" s="105">
        <v>1484</v>
      </c>
      <c r="H11" s="105">
        <v>1469</v>
      </c>
      <c r="I11" s="105"/>
      <c r="J11" s="105"/>
      <c r="K11" s="105"/>
      <c r="L11" s="105"/>
      <c r="M11" s="108"/>
      <c r="N11" s="38"/>
      <c r="O11" s="118">
        <f t="shared" si="0"/>
        <v>1440</v>
      </c>
      <c r="P11" s="41"/>
      <c r="Q11" s="45">
        <f t="shared" si="3"/>
        <v>-1440</v>
      </c>
      <c r="R11" s="62">
        <f t="shared" si="1"/>
        <v>-1</v>
      </c>
      <c r="S11" s="112">
        <v>389856</v>
      </c>
      <c r="T11" s="124">
        <f t="shared" si="2"/>
        <v>3.6936715094804235E-3</v>
      </c>
    </row>
    <row r="12" spans="1:20" s="2" customFormat="1" ht="13.8" x14ac:dyDescent="0.3">
      <c r="A12" s="109" t="s">
        <v>34</v>
      </c>
      <c r="B12" s="110">
        <v>1694</v>
      </c>
      <c r="C12" s="110">
        <v>1759</v>
      </c>
      <c r="D12" s="10">
        <v>1771</v>
      </c>
      <c r="E12" s="10">
        <v>1774</v>
      </c>
      <c r="F12" s="110">
        <v>1776</v>
      </c>
      <c r="G12" s="110">
        <v>1733</v>
      </c>
      <c r="H12" s="110">
        <v>1734</v>
      </c>
      <c r="I12" s="110"/>
      <c r="J12" s="110"/>
      <c r="K12" s="110"/>
      <c r="L12" s="110"/>
      <c r="M12" s="114"/>
      <c r="N12" s="38"/>
      <c r="O12" s="118">
        <f t="shared" si="0"/>
        <v>1694</v>
      </c>
      <c r="P12" s="43"/>
      <c r="Q12" s="45">
        <f t="shared" si="3"/>
        <v>-1694</v>
      </c>
      <c r="R12" s="62">
        <f t="shared" si="1"/>
        <v>-1</v>
      </c>
      <c r="S12" s="112">
        <v>226832</v>
      </c>
      <c r="T12" s="124">
        <f t="shared" si="2"/>
        <v>7.4680821048176624E-3</v>
      </c>
    </row>
    <row r="13" spans="1:20" s="2" customFormat="1" ht="13.8" x14ac:dyDescent="0.3">
      <c r="A13" s="107" t="s">
        <v>33</v>
      </c>
      <c r="B13" s="105">
        <v>732</v>
      </c>
      <c r="C13" s="105">
        <v>733</v>
      </c>
      <c r="D13" s="105">
        <v>747</v>
      </c>
      <c r="E13" s="105">
        <v>746</v>
      </c>
      <c r="F13" s="105">
        <v>747</v>
      </c>
      <c r="G13" s="105">
        <v>801</v>
      </c>
      <c r="H13" s="105">
        <v>801</v>
      </c>
      <c r="I13" s="105"/>
      <c r="J13" s="105"/>
      <c r="K13" s="105"/>
      <c r="L13" s="105"/>
      <c r="M13" s="108"/>
      <c r="N13" s="38"/>
      <c r="O13" s="118">
        <f t="shared" si="0"/>
        <v>732</v>
      </c>
      <c r="P13" s="41"/>
      <c r="Q13" s="45">
        <f t="shared" si="3"/>
        <v>-732</v>
      </c>
      <c r="R13" s="62">
        <f t="shared" si="1"/>
        <v>-1</v>
      </c>
      <c r="S13" s="112">
        <v>92411</v>
      </c>
      <c r="T13" s="124">
        <f t="shared" si="2"/>
        <v>7.9211349298243718E-3</v>
      </c>
    </row>
    <row r="14" spans="1:20" s="2" customFormat="1" ht="13.8" x14ac:dyDescent="0.3">
      <c r="A14" s="109" t="s">
        <v>35</v>
      </c>
      <c r="B14" s="110">
        <v>302</v>
      </c>
      <c r="C14" s="110">
        <v>301</v>
      </c>
      <c r="D14" s="10">
        <v>302</v>
      </c>
      <c r="E14" s="10">
        <v>299</v>
      </c>
      <c r="F14" s="110">
        <v>304</v>
      </c>
      <c r="G14" s="110">
        <v>305</v>
      </c>
      <c r="H14" s="110">
        <v>303</v>
      </c>
      <c r="I14" s="110"/>
      <c r="J14" s="110"/>
      <c r="K14" s="110"/>
      <c r="L14" s="110"/>
      <c r="M14" s="114"/>
      <c r="N14" s="38"/>
      <c r="O14" s="118">
        <f t="shared" si="0"/>
        <v>302</v>
      </c>
      <c r="P14" s="43"/>
      <c r="Q14" s="45">
        <f t="shared" si="3"/>
        <v>-302</v>
      </c>
      <c r="R14" s="62">
        <f t="shared" si="1"/>
        <v>-1</v>
      </c>
      <c r="S14" s="112">
        <v>96205</v>
      </c>
      <c r="T14" s="124">
        <f t="shared" si="2"/>
        <v>3.1391299828491242E-3</v>
      </c>
    </row>
    <row r="15" spans="1:20" s="2" customFormat="1" ht="13.8" x14ac:dyDescent="0.3">
      <c r="A15" s="107" t="s">
        <v>19</v>
      </c>
      <c r="B15" s="105">
        <v>1360</v>
      </c>
      <c r="C15" s="105">
        <v>1361</v>
      </c>
      <c r="D15" s="105">
        <v>1366</v>
      </c>
      <c r="E15" s="105">
        <v>1350</v>
      </c>
      <c r="F15" s="105">
        <v>1353</v>
      </c>
      <c r="G15" s="105">
        <v>1359</v>
      </c>
      <c r="H15" s="105">
        <v>1363</v>
      </c>
      <c r="I15" s="105"/>
      <c r="J15" s="105"/>
      <c r="K15" s="105"/>
      <c r="L15" s="105"/>
      <c r="M15" s="108"/>
      <c r="N15" s="38"/>
      <c r="O15" s="118">
        <f t="shared" si="0"/>
        <v>1360</v>
      </c>
      <c r="P15" s="41"/>
      <c r="Q15" s="45">
        <f t="shared" si="3"/>
        <v>-1360</v>
      </c>
      <c r="R15" s="62">
        <f t="shared" si="1"/>
        <v>-1</v>
      </c>
      <c r="S15" s="112">
        <v>409688</v>
      </c>
      <c r="T15" s="124">
        <f t="shared" si="2"/>
        <v>3.3195993048368514E-3</v>
      </c>
    </row>
    <row r="16" spans="1:20" s="2" customFormat="1" ht="13.8" x14ac:dyDescent="0.3">
      <c r="A16" s="109" t="s">
        <v>14</v>
      </c>
      <c r="B16" s="110">
        <v>527</v>
      </c>
      <c r="C16" s="110">
        <v>528</v>
      </c>
      <c r="D16" s="10">
        <v>540</v>
      </c>
      <c r="E16" s="10">
        <v>544</v>
      </c>
      <c r="F16" s="110">
        <v>539</v>
      </c>
      <c r="G16" s="110">
        <v>535</v>
      </c>
      <c r="H16" s="110">
        <v>532</v>
      </c>
      <c r="I16" s="110"/>
      <c r="J16" s="110"/>
      <c r="K16" s="110"/>
      <c r="L16" s="110"/>
      <c r="M16" s="114"/>
      <c r="N16" s="38"/>
      <c r="O16" s="118">
        <f t="shared" si="0"/>
        <v>527</v>
      </c>
      <c r="P16" s="43"/>
      <c r="Q16" s="45">
        <f t="shared" si="3"/>
        <v>-527</v>
      </c>
      <c r="R16" s="62">
        <f t="shared" si="1"/>
        <v>-1</v>
      </c>
      <c r="S16" s="112">
        <v>66805</v>
      </c>
      <c r="T16" s="124">
        <f t="shared" si="2"/>
        <v>7.8886310904872393E-3</v>
      </c>
    </row>
    <row r="17" spans="1:20" s="2" customFormat="1" ht="13.8" x14ac:dyDescent="0.3">
      <c r="A17" s="107" t="s">
        <v>18</v>
      </c>
      <c r="B17" s="105">
        <v>524</v>
      </c>
      <c r="C17" s="105">
        <v>517</v>
      </c>
      <c r="D17" s="105">
        <v>521</v>
      </c>
      <c r="E17" s="105">
        <v>524</v>
      </c>
      <c r="F17" s="105">
        <v>534</v>
      </c>
      <c r="G17" s="105">
        <v>543</v>
      </c>
      <c r="H17" s="105">
        <v>541</v>
      </c>
      <c r="I17" s="105"/>
      <c r="J17" s="105"/>
      <c r="K17" s="105"/>
      <c r="L17" s="105"/>
      <c r="M17" s="108"/>
      <c r="N17" s="38"/>
      <c r="O17" s="118">
        <f t="shared" si="0"/>
        <v>524</v>
      </c>
      <c r="P17" s="41"/>
      <c r="Q17" s="45">
        <f t="shared" si="3"/>
        <v>-524</v>
      </c>
      <c r="R17" s="62">
        <f t="shared" si="1"/>
        <v>-1</v>
      </c>
      <c r="S17" s="112">
        <v>90521</v>
      </c>
      <c r="T17" s="124">
        <f t="shared" si="2"/>
        <v>5.7887120115774236E-3</v>
      </c>
    </row>
    <row r="18" spans="1:20" s="2" customFormat="1" ht="13.8" x14ac:dyDescent="0.3">
      <c r="A18" s="109" t="s">
        <v>27</v>
      </c>
      <c r="B18" s="110">
        <v>468</v>
      </c>
      <c r="C18" s="110">
        <v>467</v>
      </c>
      <c r="D18" s="10">
        <v>470</v>
      </c>
      <c r="E18" s="10">
        <v>462</v>
      </c>
      <c r="F18" s="110">
        <v>464</v>
      </c>
      <c r="G18" s="110">
        <v>466</v>
      </c>
      <c r="H18" s="110">
        <v>467</v>
      </c>
      <c r="I18" s="110"/>
      <c r="J18" s="110"/>
      <c r="K18" s="110"/>
      <c r="L18" s="110"/>
      <c r="M18" s="114"/>
      <c r="N18" s="38"/>
      <c r="O18" s="118">
        <f t="shared" si="0"/>
        <v>468</v>
      </c>
      <c r="P18" s="43"/>
      <c r="Q18" s="45">
        <f t="shared" si="3"/>
        <v>-468</v>
      </c>
      <c r="R18" s="62">
        <f t="shared" si="1"/>
        <v>-1</v>
      </c>
      <c r="S18" s="112">
        <v>49763</v>
      </c>
      <c r="T18" s="124">
        <f t="shared" si="2"/>
        <v>9.4045776982898937E-3</v>
      </c>
    </row>
    <row r="19" spans="1:20" s="2" customFormat="1" ht="13.8" x14ac:dyDescent="0.3">
      <c r="A19" s="109" t="s">
        <v>82</v>
      </c>
      <c r="B19" s="110">
        <v>503</v>
      </c>
      <c r="C19" s="110">
        <v>506</v>
      </c>
      <c r="D19" s="10">
        <v>514</v>
      </c>
      <c r="E19" s="10">
        <v>512</v>
      </c>
      <c r="F19" s="110">
        <v>526</v>
      </c>
      <c r="G19" s="110">
        <v>533</v>
      </c>
      <c r="H19" s="110">
        <v>532</v>
      </c>
      <c r="I19" s="110"/>
      <c r="J19" s="110"/>
      <c r="K19" s="110"/>
      <c r="L19" s="110"/>
      <c r="M19" s="114"/>
      <c r="N19" s="38"/>
      <c r="O19" s="118">
        <f>B19</f>
        <v>503</v>
      </c>
      <c r="P19" s="43"/>
      <c r="Q19" s="45">
        <f>P19-O19</f>
        <v>-503</v>
      </c>
      <c r="R19" s="62">
        <f>Q19/O19</f>
        <v>-1</v>
      </c>
      <c r="S19" s="112">
        <v>136325</v>
      </c>
      <c r="T19" s="124">
        <f>SUM(O19/S19)</f>
        <v>3.6897120850907755E-3</v>
      </c>
    </row>
    <row r="20" spans="1:20" s="2" customFormat="1" ht="13.8" x14ac:dyDescent="0.3">
      <c r="A20" s="107" t="s">
        <v>28</v>
      </c>
      <c r="B20" s="105">
        <v>766</v>
      </c>
      <c r="C20" s="105">
        <v>761</v>
      </c>
      <c r="D20" s="105">
        <v>769</v>
      </c>
      <c r="E20" s="105">
        <v>770</v>
      </c>
      <c r="F20" s="105">
        <v>777</v>
      </c>
      <c r="G20" s="105">
        <v>784</v>
      </c>
      <c r="H20" s="105">
        <v>774</v>
      </c>
      <c r="I20" s="105"/>
      <c r="J20" s="105"/>
      <c r="K20" s="105"/>
      <c r="L20" s="105"/>
      <c r="M20" s="108"/>
      <c r="N20" s="38"/>
      <c r="O20" s="118">
        <f t="shared" si="0"/>
        <v>766</v>
      </c>
      <c r="P20" s="41"/>
      <c r="Q20" s="45">
        <f t="shared" si="3"/>
        <v>-766</v>
      </c>
      <c r="R20" s="62">
        <f t="shared" si="1"/>
        <v>-1</v>
      </c>
      <c r="S20" s="112">
        <v>128004</v>
      </c>
      <c r="T20" s="124">
        <f t="shared" si="2"/>
        <v>5.9841879941251834E-3</v>
      </c>
    </row>
    <row r="21" spans="1:20" s="2" customFormat="1" ht="13.8" x14ac:dyDescent="0.3">
      <c r="A21" s="107" t="s">
        <v>32</v>
      </c>
      <c r="B21" s="105">
        <v>804</v>
      </c>
      <c r="C21" s="105">
        <v>831</v>
      </c>
      <c r="D21" s="105">
        <v>838</v>
      </c>
      <c r="E21" s="105">
        <v>841</v>
      </c>
      <c r="F21" s="105">
        <v>844</v>
      </c>
      <c r="G21" s="105">
        <v>844</v>
      </c>
      <c r="H21" s="105">
        <v>839</v>
      </c>
      <c r="I21" s="105"/>
      <c r="J21" s="105"/>
      <c r="K21" s="105"/>
      <c r="L21" s="105"/>
      <c r="M21" s="108"/>
      <c r="N21" s="38"/>
      <c r="O21" s="118">
        <f t="shared" si="0"/>
        <v>804</v>
      </c>
      <c r="P21" s="41"/>
      <c r="Q21" s="45">
        <f t="shared" si="3"/>
        <v>-804</v>
      </c>
      <c r="R21" s="62">
        <f t="shared" si="1"/>
        <v>-1</v>
      </c>
      <c r="S21" s="112">
        <v>105810</v>
      </c>
      <c r="T21" s="124">
        <f t="shared" si="2"/>
        <v>7.5985256592004538E-3</v>
      </c>
    </row>
    <row r="22" spans="1:20" s="2" customFormat="1" ht="13.8" x14ac:dyDescent="0.3">
      <c r="A22" s="109" t="s">
        <v>29</v>
      </c>
      <c r="B22" s="110">
        <v>862</v>
      </c>
      <c r="C22" s="110">
        <v>876</v>
      </c>
      <c r="D22" s="10">
        <v>874</v>
      </c>
      <c r="E22" s="10">
        <v>877</v>
      </c>
      <c r="F22" s="110">
        <v>886</v>
      </c>
      <c r="G22" s="110">
        <v>895</v>
      </c>
      <c r="H22" s="110">
        <v>884</v>
      </c>
      <c r="I22" s="110"/>
      <c r="J22" s="110"/>
      <c r="K22" s="110"/>
      <c r="L22" s="110"/>
      <c r="M22" s="114"/>
      <c r="N22" s="38"/>
      <c r="O22" s="118">
        <f t="shared" si="0"/>
        <v>862</v>
      </c>
      <c r="P22" s="43"/>
      <c r="Q22" s="45">
        <f t="shared" si="3"/>
        <v>-862</v>
      </c>
      <c r="R22" s="62">
        <f t="shared" si="1"/>
        <v>-1</v>
      </c>
      <c r="S22" s="112">
        <v>100301</v>
      </c>
      <c r="T22" s="124">
        <f t="shared" si="2"/>
        <v>8.5941316636922865E-3</v>
      </c>
    </row>
    <row r="23" spans="1:20" s="2" customFormat="1" ht="13.8" x14ac:dyDescent="0.3">
      <c r="A23" s="107" t="s">
        <v>13</v>
      </c>
      <c r="B23" s="105">
        <v>93</v>
      </c>
      <c r="C23" s="105">
        <v>92</v>
      </c>
      <c r="D23" s="105">
        <v>93</v>
      </c>
      <c r="E23" s="105">
        <v>96</v>
      </c>
      <c r="F23" s="105">
        <v>100</v>
      </c>
      <c r="G23" s="105">
        <v>101</v>
      </c>
      <c r="H23" s="105">
        <v>101</v>
      </c>
      <c r="I23" s="105"/>
      <c r="J23" s="105"/>
      <c r="K23" s="105"/>
      <c r="L23" s="105"/>
      <c r="M23" s="108"/>
      <c r="N23" s="38"/>
      <c r="O23" s="118">
        <f t="shared" si="0"/>
        <v>93</v>
      </c>
      <c r="P23" s="41"/>
      <c r="Q23" s="45">
        <f t="shared" si="3"/>
        <v>-93</v>
      </c>
      <c r="R23" s="62">
        <f>Q23/O23</f>
        <v>-1</v>
      </c>
      <c r="S23" s="112">
        <v>14471</v>
      </c>
      <c r="T23" s="124">
        <f t="shared" si="2"/>
        <v>6.4266463962407575E-3</v>
      </c>
    </row>
    <row r="24" spans="1:20" s="2" customFormat="1" ht="13.8" x14ac:dyDescent="0.3">
      <c r="A24" s="109" t="s">
        <v>70</v>
      </c>
      <c r="B24" s="110">
        <v>1725</v>
      </c>
      <c r="C24" s="110">
        <v>1632</v>
      </c>
      <c r="D24" s="10">
        <v>1642</v>
      </c>
      <c r="E24" s="10">
        <v>1633</v>
      </c>
      <c r="F24" s="110">
        <v>1643</v>
      </c>
      <c r="G24" s="110">
        <v>1667</v>
      </c>
      <c r="H24" s="110">
        <v>1645</v>
      </c>
      <c r="I24" s="110"/>
      <c r="J24" s="110"/>
      <c r="K24" s="110"/>
      <c r="L24" s="110"/>
      <c r="M24" s="114"/>
      <c r="N24" s="38"/>
      <c r="O24" s="118">
        <f t="shared" si="0"/>
        <v>1725</v>
      </c>
      <c r="P24" s="43"/>
      <c r="Q24" s="45">
        <f t="shared" si="3"/>
        <v>-1725</v>
      </c>
      <c r="R24" s="62">
        <f t="shared" si="1"/>
        <v>-1</v>
      </c>
      <c r="S24" s="112">
        <v>424558</v>
      </c>
      <c r="T24" s="124">
        <f t="shared" si="2"/>
        <v>4.0630491004762601E-3</v>
      </c>
    </row>
    <row r="25" spans="1:20" s="2" customFormat="1" ht="13.8" x14ac:dyDescent="0.3">
      <c r="A25" s="107" t="s">
        <v>16</v>
      </c>
      <c r="B25" s="105">
        <v>595</v>
      </c>
      <c r="C25" s="105">
        <v>606</v>
      </c>
      <c r="D25" s="105">
        <v>613</v>
      </c>
      <c r="E25" s="105">
        <v>611</v>
      </c>
      <c r="F25" s="105">
        <v>613</v>
      </c>
      <c r="G25" s="105">
        <v>617</v>
      </c>
      <c r="H25" s="105">
        <v>618</v>
      </c>
      <c r="I25" s="105"/>
      <c r="J25" s="105"/>
      <c r="K25" s="105"/>
      <c r="L25" s="105"/>
      <c r="M25" s="108"/>
      <c r="N25" s="38"/>
      <c r="O25" s="118">
        <f t="shared" si="0"/>
        <v>595</v>
      </c>
      <c r="P25" s="41"/>
      <c r="Q25" s="45">
        <f t="shared" si="3"/>
        <v>-595</v>
      </c>
      <c r="R25" s="62">
        <f t="shared" si="1"/>
        <v>-1</v>
      </c>
      <c r="S25" s="112">
        <v>112165</v>
      </c>
      <c r="T25" s="124">
        <f t="shared" si="2"/>
        <v>5.3046850621851736E-3</v>
      </c>
    </row>
    <row r="26" spans="1:20" s="2" customFormat="1" ht="13.8" x14ac:dyDescent="0.3">
      <c r="A26" s="109" t="s">
        <v>21</v>
      </c>
      <c r="B26" s="110">
        <v>542</v>
      </c>
      <c r="C26" s="110">
        <v>536</v>
      </c>
      <c r="D26" s="10">
        <v>534</v>
      </c>
      <c r="E26" s="10">
        <v>537</v>
      </c>
      <c r="F26" s="110">
        <v>551</v>
      </c>
      <c r="G26" s="110">
        <v>560</v>
      </c>
      <c r="H26" s="110">
        <v>553</v>
      </c>
      <c r="I26" s="110"/>
      <c r="J26" s="110"/>
      <c r="K26" s="110"/>
      <c r="L26" s="110"/>
      <c r="M26" s="114"/>
      <c r="N26" s="38"/>
      <c r="O26" s="118">
        <f t="shared" si="0"/>
        <v>542</v>
      </c>
      <c r="P26" s="43"/>
      <c r="Q26" s="45">
        <f t="shared" si="3"/>
        <v>-542</v>
      </c>
      <c r="R26" s="62">
        <f t="shared" si="1"/>
        <v>-1</v>
      </c>
      <c r="S26" s="112">
        <v>111428</v>
      </c>
      <c r="T26" s="124">
        <f t="shared" si="2"/>
        <v>4.8641275083461969E-3</v>
      </c>
    </row>
    <row r="27" spans="1:20" s="2" customFormat="1" ht="13.8" x14ac:dyDescent="0.3">
      <c r="A27" s="107" t="s">
        <v>22</v>
      </c>
      <c r="B27" s="105">
        <v>428</v>
      </c>
      <c r="C27" s="105">
        <v>425</v>
      </c>
      <c r="D27" s="105">
        <v>425</v>
      </c>
      <c r="E27" s="105">
        <v>423</v>
      </c>
      <c r="F27" s="105">
        <v>424</v>
      </c>
      <c r="G27" s="105">
        <v>414</v>
      </c>
      <c r="H27" s="105">
        <v>410</v>
      </c>
      <c r="I27" s="105"/>
      <c r="J27" s="105"/>
      <c r="K27" s="105"/>
      <c r="L27" s="105"/>
      <c r="M27" s="108"/>
      <c r="N27" s="38"/>
      <c r="O27" s="118">
        <f t="shared" si="0"/>
        <v>428</v>
      </c>
      <c r="P27" s="41"/>
      <c r="Q27" s="45">
        <f t="shared" si="3"/>
        <v>-428</v>
      </c>
      <c r="R27" s="62">
        <f t="shared" si="1"/>
        <v>-1</v>
      </c>
      <c r="S27" s="112">
        <v>51629</v>
      </c>
      <c r="T27" s="124">
        <f t="shared" si="2"/>
        <v>8.2899145828894613E-3</v>
      </c>
    </row>
    <row r="28" spans="1:20" s="2" customFormat="1" ht="13.8" x14ac:dyDescent="0.3">
      <c r="A28" s="9" t="s">
        <v>78</v>
      </c>
      <c r="B28" s="10">
        <v>683</v>
      </c>
      <c r="C28" s="10">
        <v>685</v>
      </c>
      <c r="D28" s="10">
        <v>691</v>
      </c>
      <c r="E28" s="10">
        <v>679</v>
      </c>
      <c r="F28" s="10">
        <v>690</v>
      </c>
      <c r="G28" s="10">
        <v>704</v>
      </c>
      <c r="H28" s="10">
        <v>705</v>
      </c>
      <c r="I28" s="10"/>
      <c r="J28" s="10"/>
      <c r="K28" s="10"/>
      <c r="L28" s="10"/>
      <c r="M28" s="96"/>
      <c r="N28" s="38"/>
      <c r="O28" s="118">
        <f>B28</f>
        <v>683</v>
      </c>
      <c r="P28" s="106"/>
      <c r="Q28" s="51">
        <f>P28-O28</f>
        <v>-683</v>
      </c>
      <c r="R28" s="103">
        <f>Q28/O28</f>
        <v>-1</v>
      </c>
      <c r="S28" s="112">
        <v>81284</v>
      </c>
      <c r="T28" s="124">
        <f>SUM(O28/S28)</f>
        <v>8.4026376654692189E-3</v>
      </c>
    </row>
    <row r="29" spans="1:20" s="2" customFormat="1" ht="13.8" x14ac:dyDescent="0.3">
      <c r="A29" s="109" t="s">
        <v>20</v>
      </c>
      <c r="B29" s="110">
        <v>650</v>
      </c>
      <c r="C29" s="110">
        <v>654</v>
      </c>
      <c r="D29" s="10">
        <v>648</v>
      </c>
      <c r="E29" s="10">
        <v>651</v>
      </c>
      <c r="F29" s="110">
        <v>653</v>
      </c>
      <c r="G29" s="110">
        <v>663</v>
      </c>
      <c r="H29" s="110">
        <v>657</v>
      </c>
      <c r="I29" s="110"/>
      <c r="J29" s="110"/>
      <c r="K29" s="110"/>
      <c r="L29" s="110"/>
      <c r="M29" s="114"/>
      <c r="N29" s="38"/>
      <c r="O29" s="118">
        <f t="shared" si="0"/>
        <v>650</v>
      </c>
      <c r="P29" s="43"/>
      <c r="Q29" s="45">
        <f t="shared" si="3"/>
        <v>-650</v>
      </c>
      <c r="R29" s="62">
        <f t="shared" si="1"/>
        <v>-1</v>
      </c>
      <c r="S29" s="112">
        <v>102705</v>
      </c>
      <c r="T29" s="124">
        <f t="shared" si="2"/>
        <v>6.3288058030280901E-3</v>
      </c>
    </row>
    <row r="30" spans="1:20" s="2" customFormat="1" thickBot="1" x14ac:dyDescent="0.35">
      <c r="A30" s="107" t="s">
        <v>12</v>
      </c>
      <c r="B30" s="105">
        <v>160</v>
      </c>
      <c r="C30" s="105">
        <v>162</v>
      </c>
      <c r="D30" s="105">
        <v>163</v>
      </c>
      <c r="E30" s="105">
        <v>164</v>
      </c>
      <c r="F30" s="105">
        <v>169</v>
      </c>
      <c r="G30" s="105">
        <v>167</v>
      </c>
      <c r="H30" s="105">
        <v>168</v>
      </c>
      <c r="I30" s="105"/>
      <c r="J30" s="105"/>
      <c r="K30" s="105"/>
      <c r="L30" s="105"/>
      <c r="M30" s="108"/>
      <c r="N30" s="38"/>
      <c r="O30" s="118">
        <f t="shared" si="0"/>
        <v>160</v>
      </c>
      <c r="P30" s="41"/>
      <c r="Q30" s="45">
        <f t="shared" si="3"/>
        <v>-160</v>
      </c>
      <c r="R30" s="62">
        <f t="shared" si="1"/>
        <v>-1</v>
      </c>
      <c r="S30" s="112">
        <v>18299</v>
      </c>
      <c r="T30" s="124">
        <f t="shared" si="2"/>
        <v>8.7436471938357289E-3</v>
      </c>
    </row>
    <row r="31" spans="1:20" s="8" customFormat="1" ht="28.2" thickBot="1" x14ac:dyDescent="0.35">
      <c r="A31" s="23" t="s">
        <v>40</v>
      </c>
      <c r="B31" s="15">
        <f t="shared" ref="B31:G31" si="4">SUM(B5:B30)</f>
        <v>23552</v>
      </c>
      <c r="C31" s="15">
        <f t="shared" si="4"/>
        <v>23601</v>
      </c>
      <c r="D31" s="15">
        <f t="shared" si="4"/>
        <v>23773</v>
      </c>
      <c r="E31" s="15">
        <f t="shared" si="4"/>
        <v>23721</v>
      </c>
      <c r="F31" s="15">
        <f t="shared" si="4"/>
        <v>23907</v>
      </c>
      <c r="G31" s="15">
        <f t="shared" si="4"/>
        <v>24066</v>
      </c>
      <c r="H31" s="15">
        <f t="shared" ref="H31:M31" si="5">SUM(H5:H30)</f>
        <v>23987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  <c r="N31" s="36"/>
      <c r="O31" s="54">
        <f>SUM(O6:O30)</f>
        <v>22829</v>
      </c>
      <c r="P31" s="55">
        <f>SUM(P6:P30)</f>
        <v>0</v>
      </c>
      <c r="Q31" s="117">
        <f>P31-O31</f>
        <v>-22829</v>
      </c>
      <c r="R31" s="119">
        <f>Q31/O31</f>
        <v>-1</v>
      </c>
      <c r="S31" s="58"/>
      <c r="T31" s="55"/>
    </row>
    <row r="32" spans="1:20" s="2" customFormat="1" ht="13.8" x14ac:dyDescent="0.3">
      <c r="A32" s="18" t="s">
        <v>36</v>
      </c>
      <c r="B32" s="19">
        <f>B31-'2019'!M31</f>
        <v>1838</v>
      </c>
      <c r="C32" s="19">
        <f t="shared" ref="C32:M32" si="6">C31-B31</f>
        <v>49</v>
      </c>
      <c r="D32" s="19">
        <f t="shared" si="6"/>
        <v>172</v>
      </c>
      <c r="E32" s="19">
        <f t="shared" si="6"/>
        <v>-52</v>
      </c>
      <c r="F32" s="19">
        <f t="shared" si="6"/>
        <v>186</v>
      </c>
      <c r="G32" s="19">
        <f t="shared" si="6"/>
        <v>159</v>
      </c>
      <c r="H32" s="19">
        <f t="shared" si="6"/>
        <v>-79</v>
      </c>
      <c r="I32" s="19">
        <f t="shared" si="6"/>
        <v>-23987</v>
      </c>
      <c r="J32" s="19">
        <f t="shared" si="6"/>
        <v>0</v>
      </c>
      <c r="K32" s="19">
        <f t="shared" si="6"/>
        <v>0</v>
      </c>
      <c r="L32" s="19">
        <f t="shared" si="6"/>
        <v>0</v>
      </c>
      <c r="M32" s="19">
        <f t="shared" si="6"/>
        <v>0</v>
      </c>
      <c r="N32" s="38"/>
      <c r="O32" s="38"/>
      <c r="P32" s="37"/>
      <c r="Q32" s="39"/>
      <c r="R32" s="39"/>
      <c r="S32" s="39"/>
      <c r="T32" s="39"/>
    </row>
    <row r="33" spans="1:16" s="2" customFormat="1" ht="13.8" x14ac:dyDescent="0.3">
      <c r="A33" s="8"/>
      <c r="N33" s="1"/>
      <c r="P33" s="3"/>
    </row>
    <row r="34" spans="1:16" s="2" customFormat="1" ht="13.8" x14ac:dyDescent="0.3">
      <c r="A34" s="8"/>
      <c r="N34" s="1"/>
      <c r="P34" s="3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4"/>
  <sheetViews>
    <sheetView workbookViewId="0">
      <selection activeCell="P23" sqref="P23"/>
    </sheetView>
  </sheetViews>
  <sheetFormatPr baseColWidth="10" defaultRowHeight="14.4" x14ac:dyDescent="0.3"/>
  <cols>
    <col min="1" max="1" width="24.5546875" bestFit="1" customWidth="1"/>
    <col min="2" max="2" width="6.5546875" bestFit="1" customWidth="1"/>
    <col min="3" max="3" width="6.6640625" customWidth="1"/>
    <col min="4" max="4" width="7.33203125" customWidth="1"/>
    <col min="5" max="5" width="6" bestFit="1" customWidth="1"/>
    <col min="6" max="7" width="6.5546875" bestFit="1" customWidth="1"/>
    <col min="8" max="8" width="6" customWidth="1"/>
    <col min="9" max="9" width="7.33203125" bestFit="1" customWidth="1"/>
    <col min="10" max="10" width="7.5546875" customWidth="1"/>
    <col min="11" max="11" width="6" customWidth="1"/>
    <col min="12" max="12" width="6.44140625" bestFit="1" customWidth="1"/>
    <col min="13" max="14" width="7.6640625" customWidth="1"/>
    <col min="15" max="16" width="11.44140625" customWidth="1"/>
    <col min="17" max="17" width="12.6640625" customWidth="1"/>
    <col min="18" max="18" width="12.33203125" customWidth="1"/>
  </cols>
  <sheetData>
    <row r="1" spans="1:20" s="2" customFormat="1" ht="13.8" x14ac:dyDescent="0.3">
      <c r="A1" s="138" t="s">
        <v>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"/>
      <c r="P1" s="3"/>
    </row>
    <row r="2" spans="1:20" s="2" customFormat="1" ht="13.8" x14ac:dyDescent="0.3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"/>
      <c r="P2" s="3"/>
    </row>
    <row r="3" spans="1:20" s="2" customFormat="1" thickBot="1" x14ac:dyDescent="0.35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"/>
      <c r="P3" s="3"/>
    </row>
    <row r="4" spans="1:20" s="134" customFormat="1" ht="42" thickBot="1" x14ac:dyDescent="0.35">
      <c r="A4" s="98"/>
      <c r="B4" s="116">
        <v>43102</v>
      </c>
      <c r="C4" s="116">
        <v>43133</v>
      </c>
      <c r="D4" s="116">
        <v>43525</v>
      </c>
      <c r="E4" s="116">
        <v>43556</v>
      </c>
      <c r="F4" s="116">
        <v>43589</v>
      </c>
      <c r="G4" s="116">
        <v>43252</v>
      </c>
      <c r="H4" s="116">
        <v>43647</v>
      </c>
      <c r="I4" s="116">
        <v>44047</v>
      </c>
      <c r="J4" s="116">
        <v>43344</v>
      </c>
      <c r="K4" s="116">
        <v>43374</v>
      </c>
      <c r="L4" s="116">
        <v>43409</v>
      </c>
      <c r="M4" s="116">
        <v>43801</v>
      </c>
      <c r="N4" s="101"/>
      <c r="O4" s="65" t="s">
        <v>83</v>
      </c>
      <c r="P4" s="66" t="s">
        <v>84</v>
      </c>
      <c r="Q4" s="65" t="s">
        <v>48</v>
      </c>
      <c r="R4" s="66" t="s">
        <v>49</v>
      </c>
      <c r="S4" s="65" t="s">
        <v>51</v>
      </c>
      <c r="T4" s="66" t="s">
        <v>85</v>
      </c>
    </row>
    <row r="5" spans="1:20" s="134" customFormat="1" ht="13.8" x14ac:dyDescent="0.3">
      <c r="A5" s="121" t="s">
        <v>74</v>
      </c>
      <c r="B5" s="126">
        <v>722</v>
      </c>
      <c r="C5" s="126">
        <v>705</v>
      </c>
      <c r="D5" s="126">
        <v>670</v>
      </c>
      <c r="E5" s="126">
        <v>700</v>
      </c>
      <c r="F5" s="126">
        <v>689</v>
      </c>
      <c r="G5" s="126">
        <v>716</v>
      </c>
      <c r="H5" s="126">
        <v>713</v>
      </c>
      <c r="I5" s="126">
        <v>718</v>
      </c>
      <c r="J5" s="126">
        <v>733</v>
      </c>
      <c r="K5" s="126">
        <v>735</v>
      </c>
      <c r="L5" s="126">
        <v>720</v>
      </c>
      <c r="M5" s="127">
        <v>760</v>
      </c>
      <c r="N5" s="101"/>
      <c r="O5" s="40">
        <f>B5</f>
        <v>722</v>
      </c>
      <c r="P5" s="137">
        <v>723</v>
      </c>
      <c r="Q5" s="45">
        <f>P5-O5</f>
        <v>1</v>
      </c>
      <c r="R5" s="46">
        <f>Q5/O5</f>
        <v>1.3850415512465374E-3</v>
      </c>
      <c r="S5" s="125">
        <v>76328</v>
      </c>
      <c r="T5" s="124">
        <f>SUM(O5/S5)</f>
        <v>9.4591761869824969E-3</v>
      </c>
    </row>
    <row r="6" spans="1:20" s="2" customFormat="1" ht="13.8" x14ac:dyDescent="0.3">
      <c r="A6" s="9" t="s">
        <v>17</v>
      </c>
      <c r="B6" s="10">
        <v>421</v>
      </c>
      <c r="C6" s="10">
        <v>429</v>
      </c>
      <c r="D6" s="10">
        <v>429</v>
      </c>
      <c r="E6" s="10">
        <v>425</v>
      </c>
      <c r="F6" s="11">
        <v>420</v>
      </c>
      <c r="G6" s="10">
        <v>424</v>
      </c>
      <c r="H6" s="11">
        <v>427</v>
      </c>
      <c r="I6" s="10">
        <v>431</v>
      </c>
      <c r="J6" s="10">
        <v>431</v>
      </c>
      <c r="K6" s="10">
        <v>435</v>
      </c>
      <c r="L6" s="10">
        <v>433</v>
      </c>
      <c r="M6" s="94">
        <v>433</v>
      </c>
      <c r="N6" s="37"/>
      <c r="O6" s="40">
        <f>B6</f>
        <v>421</v>
      </c>
      <c r="P6" s="91">
        <v>433</v>
      </c>
      <c r="Q6" s="45">
        <f>P6-O6</f>
        <v>12</v>
      </c>
      <c r="R6" s="46">
        <f>Q6/O6</f>
        <v>2.8503562945368172E-2</v>
      </c>
      <c r="S6" s="123">
        <v>43622</v>
      </c>
      <c r="T6" s="124">
        <f>SUM(O6/S6)</f>
        <v>9.6510934849387917E-3</v>
      </c>
    </row>
    <row r="7" spans="1:20" s="2" customFormat="1" ht="13.8" x14ac:dyDescent="0.3">
      <c r="A7" s="6" t="s">
        <v>25</v>
      </c>
      <c r="B7" s="13">
        <v>272</v>
      </c>
      <c r="C7" s="13">
        <v>269</v>
      </c>
      <c r="D7" s="105">
        <v>271</v>
      </c>
      <c r="E7" s="105">
        <v>270</v>
      </c>
      <c r="F7" s="22">
        <v>271</v>
      </c>
      <c r="G7" s="13">
        <v>274</v>
      </c>
      <c r="H7" s="22">
        <v>277</v>
      </c>
      <c r="I7" s="13">
        <v>285</v>
      </c>
      <c r="J7" s="13">
        <v>289</v>
      </c>
      <c r="K7" s="13">
        <v>291</v>
      </c>
      <c r="L7" s="13">
        <v>299</v>
      </c>
      <c r="M7" s="95">
        <v>300</v>
      </c>
      <c r="N7" s="38"/>
      <c r="O7" s="118">
        <f t="shared" ref="O7:O30" si="0">B7</f>
        <v>272</v>
      </c>
      <c r="P7" s="92">
        <v>302</v>
      </c>
      <c r="Q7" s="45">
        <f>P7-O7</f>
        <v>30</v>
      </c>
      <c r="R7" s="62">
        <f t="shared" ref="R7:R30" si="1">Q7/O7</f>
        <v>0.11029411764705882</v>
      </c>
      <c r="S7" s="112">
        <v>46179</v>
      </c>
      <c r="T7" s="124">
        <f t="shared" ref="T7:T30" si="2">SUM(O7/S7)</f>
        <v>5.890123216180515E-3</v>
      </c>
    </row>
    <row r="8" spans="1:20" s="2" customFormat="1" ht="13.8" x14ac:dyDescent="0.3">
      <c r="A8" s="109" t="s">
        <v>71</v>
      </c>
      <c r="B8" s="110">
        <v>227</v>
      </c>
      <c r="C8" s="110">
        <v>230</v>
      </c>
      <c r="D8" s="10">
        <v>230</v>
      </c>
      <c r="E8" s="10">
        <v>227</v>
      </c>
      <c r="F8" s="110">
        <v>224</v>
      </c>
      <c r="G8" s="110">
        <v>224</v>
      </c>
      <c r="H8" s="110">
        <v>231</v>
      </c>
      <c r="I8" s="110">
        <v>236</v>
      </c>
      <c r="J8" s="110">
        <v>238</v>
      </c>
      <c r="K8" s="110">
        <v>243</v>
      </c>
      <c r="L8" s="110">
        <v>239</v>
      </c>
      <c r="M8" s="111">
        <v>238</v>
      </c>
      <c r="N8" s="38"/>
      <c r="O8" s="118">
        <f t="shared" si="0"/>
        <v>227</v>
      </c>
      <c r="P8" s="92">
        <v>238</v>
      </c>
      <c r="Q8" s="45">
        <f>P8-O8</f>
        <v>11</v>
      </c>
      <c r="R8" s="62">
        <f>Q8/O8</f>
        <v>4.8458149779735685E-2</v>
      </c>
      <c r="S8" s="112">
        <v>51217</v>
      </c>
      <c r="T8" s="124">
        <f t="shared" si="2"/>
        <v>4.4321221469433977E-3</v>
      </c>
    </row>
    <row r="9" spans="1:20" s="2" customFormat="1" ht="13.8" x14ac:dyDescent="0.3">
      <c r="A9" s="107" t="s">
        <v>26</v>
      </c>
      <c r="B9" s="105">
        <v>3297</v>
      </c>
      <c r="C9" s="105">
        <v>3330</v>
      </c>
      <c r="D9" s="105">
        <v>3346</v>
      </c>
      <c r="E9" s="105">
        <v>3294</v>
      </c>
      <c r="F9" s="105">
        <v>3305</v>
      </c>
      <c r="G9" s="105">
        <v>3340</v>
      </c>
      <c r="H9" s="105">
        <v>3412</v>
      </c>
      <c r="I9" s="105">
        <v>3446</v>
      </c>
      <c r="J9" s="105">
        <v>3475</v>
      </c>
      <c r="K9" s="105">
        <v>3482</v>
      </c>
      <c r="L9" s="105">
        <v>3470</v>
      </c>
      <c r="M9" s="108">
        <v>3524</v>
      </c>
      <c r="N9" s="38"/>
      <c r="O9" s="118">
        <f t="shared" si="0"/>
        <v>3297</v>
      </c>
      <c r="P9" s="91">
        <v>3531</v>
      </c>
      <c r="Q9" s="45">
        <f t="shared" ref="Q9:Q30" si="3">P9-O9</f>
        <v>234</v>
      </c>
      <c r="R9" s="62">
        <f t="shared" si="1"/>
        <v>7.0973612374886266E-2</v>
      </c>
      <c r="S9" s="112">
        <v>334509</v>
      </c>
      <c r="T9" s="124">
        <f t="shared" si="2"/>
        <v>9.8562370519178853E-3</v>
      </c>
    </row>
    <row r="10" spans="1:20" s="2" customFormat="1" ht="13.8" x14ac:dyDescent="0.3">
      <c r="A10" s="109" t="s">
        <v>24</v>
      </c>
      <c r="B10" s="110">
        <v>3108</v>
      </c>
      <c r="C10" s="110">
        <v>3144</v>
      </c>
      <c r="D10" s="10">
        <v>3180</v>
      </c>
      <c r="E10" s="10">
        <v>3136</v>
      </c>
      <c r="F10" s="110">
        <v>3147</v>
      </c>
      <c r="G10" s="110">
        <v>3171</v>
      </c>
      <c r="H10" s="110">
        <v>3353</v>
      </c>
      <c r="I10" s="110">
        <v>3371</v>
      </c>
      <c r="J10" s="110">
        <v>3397</v>
      </c>
      <c r="K10" s="110">
        <v>3406</v>
      </c>
      <c r="L10" s="110">
        <v>3445</v>
      </c>
      <c r="M10" s="114">
        <v>3483</v>
      </c>
      <c r="N10" s="38"/>
      <c r="O10" s="118">
        <f t="shared" si="0"/>
        <v>3108</v>
      </c>
      <c r="P10" s="92">
        <v>3467</v>
      </c>
      <c r="Q10" s="45">
        <f t="shared" si="3"/>
        <v>359</v>
      </c>
      <c r="R10" s="62">
        <f t="shared" si="1"/>
        <v>0.1155083655083655</v>
      </c>
      <c r="S10" s="112">
        <v>1175173</v>
      </c>
      <c r="T10" s="124">
        <f t="shared" si="2"/>
        <v>2.6447169906047875E-3</v>
      </c>
    </row>
    <row r="11" spans="1:20" s="2" customFormat="1" ht="13.8" x14ac:dyDescent="0.3">
      <c r="A11" s="107" t="s">
        <v>23</v>
      </c>
      <c r="B11" s="105">
        <v>1352</v>
      </c>
      <c r="C11" s="105">
        <v>1371</v>
      </c>
      <c r="D11" s="105">
        <v>1384</v>
      </c>
      <c r="E11" s="105">
        <v>1356</v>
      </c>
      <c r="F11" s="135">
        <v>1360</v>
      </c>
      <c r="G11" s="105">
        <v>1382</v>
      </c>
      <c r="H11" s="105">
        <v>1410</v>
      </c>
      <c r="I11" s="105">
        <v>1421</v>
      </c>
      <c r="J11" s="105">
        <v>1414</v>
      </c>
      <c r="K11" s="105">
        <v>1417</v>
      </c>
      <c r="L11" s="105">
        <v>1417</v>
      </c>
      <c r="M11" s="108">
        <v>1443</v>
      </c>
      <c r="N11" s="38"/>
      <c r="O11" s="118">
        <f t="shared" si="0"/>
        <v>1352</v>
      </c>
      <c r="P11" s="91">
        <v>1440</v>
      </c>
      <c r="Q11" s="45">
        <f t="shared" si="3"/>
        <v>88</v>
      </c>
      <c r="R11" s="62">
        <f t="shared" si="1"/>
        <v>6.5088757396449703E-2</v>
      </c>
      <c r="S11" s="112">
        <v>389856</v>
      </c>
      <c r="T11" s="124">
        <f t="shared" si="2"/>
        <v>3.4679471394566197E-3</v>
      </c>
    </row>
    <row r="12" spans="1:20" s="2" customFormat="1" ht="13.8" x14ac:dyDescent="0.3">
      <c r="A12" s="109" t="s">
        <v>34</v>
      </c>
      <c r="B12" s="110">
        <v>1543</v>
      </c>
      <c r="C12" s="110">
        <v>1563</v>
      </c>
      <c r="D12" s="10">
        <v>1598</v>
      </c>
      <c r="E12" s="10">
        <v>1586</v>
      </c>
      <c r="F12" s="110">
        <v>1585</v>
      </c>
      <c r="G12" s="110">
        <v>1595</v>
      </c>
      <c r="H12" s="110">
        <v>1615</v>
      </c>
      <c r="I12" s="110">
        <v>1633</v>
      </c>
      <c r="J12" s="110">
        <v>1636</v>
      </c>
      <c r="K12" s="110">
        <v>1650</v>
      </c>
      <c r="L12" s="110">
        <v>1686</v>
      </c>
      <c r="M12" s="114">
        <v>1705</v>
      </c>
      <c r="N12" s="38"/>
      <c r="O12" s="118">
        <f t="shared" si="0"/>
        <v>1543</v>
      </c>
      <c r="P12" s="92">
        <v>1694</v>
      </c>
      <c r="Q12" s="45">
        <f t="shared" si="3"/>
        <v>151</v>
      </c>
      <c r="R12" s="62">
        <f t="shared" si="1"/>
        <v>9.7861309138042779E-2</v>
      </c>
      <c r="S12" s="112">
        <v>226832</v>
      </c>
      <c r="T12" s="124">
        <f t="shared" si="2"/>
        <v>6.8023911970092402E-3</v>
      </c>
    </row>
    <row r="13" spans="1:20" s="2" customFormat="1" ht="13.8" x14ac:dyDescent="0.3">
      <c r="A13" s="107" t="s">
        <v>33</v>
      </c>
      <c r="B13" s="105">
        <v>643</v>
      </c>
      <c r="C13" s="105">
        <v>649</v>
      </c>
      <c r="D13" s="105">
        <v>666</v>
      </c>
      <c r="E13" s="105">
        <v>654</v>
      </c>
      <c r="F13" s="105">
        <v>652</v>
      </c>
      <c r="G13" s="105">
        <v>659</v>
      </c>
      <c r="H13" s="105">
        <v>689</v>
      </c>
      <c r="I13" s="105">
        <v>701</v>
      </c>
      <c r="J13" s="105">
        <v>704</v>
      </c>
      <c r="K13" s="105">
        <v>717</v>
      </c>
      <c r="L13" s="105">
        <v>717</v>
      </c>
      <c r="M13" s="108">
        <v>731</v>
      </c>
      <c r="N13" s="38"/>
      <c r="O13" s="118">
        <f t="shared" si="0"/>
        <v>643</v>
      </c>
      <c r="P13" s="91">
        <v>732</v>
      </c>
      <c r="Q13" s="45">
        <f t="shared" si="3"/>
        <v>89</v>
      </c>
      <c r="R13" s="62">
        <f t="shared" si="1"/>
        <v>0.13841368584758942</v>
      </c>
      <c r="S13" s="112">
        <v>92411</v>
      </c>
      <c r="T13" s="124">
        <f t="shared" si="2"/>
        <v>6.9580461200506438E-3</v>
      </c>
    </row>
    <row r="14" spans="1:20" s="2" customFormat="1" ht="13.8" x14ac:dyDescent="0.3">
      <c r="A14" s="109" t="s">
        <v>35</v>
      </c>
      <c r="B14" s="110">
        <v>280</v>
      </c>
      <c r="C14" s="110">
        <v>286</v>
      </c>
      <c r="D14" s="10">
        <v>287</v>
      </c>
      <c r="E14" s="10">
        <v>281</v>
      </c>
      <c r="F14" s="110">
        <v>287</v>
      </c>
      <c r="G14" s="110">
        <v>288</v>
      </c>
      <c r="H14" s="110">
        <v>296</v>
      </c>
      <c r="I14" s="110">
        <v>296</v>
      </c>
      <c r="J14" s="110">
        <v>300</v>
      </c>
      <c r="K14" s="110">
        <v>305</v>
      </c>
      <c r="L14" s="110">
        <v>301</v>
      </c>
      <c r="M14" s="114">
        <v>302</v>
      </c>
      <c r="N14" s="38"/>
      <c r="O14" s="118">
        <f t="shared" si="0"/>
        <v>280</v>
      </c>
      <c r="P14" s="92">
        <v>302</v>
      </c>
      <c r="Q14" s="45">
        <f t="shared" si="3"/>
        <v>22</v>
      </c>
      <c r="R14" s="62">
        <f t="shared" si="1"/>
        <v>7.857142857142857E-2</v>
      </c>
      <c r="S14" s="112">
        <v>96205</v>
      </c>
      <c r="T14" s="124">
        <f t="shared" si="2"/>
        <v>2.910451639727665E-3</v>
      </c>
    </row>
    <row r="15" spans="1:20" s="2" customFormat="1" ht="13.8" x14ac:dyDescent="0.3">
      <c r="A15" s="107" t="s">
        <v>19</v>
      </c>
      <c r="B15" s="105">
        <v>1274</v>
      </c>
      <c r="C15" s="105">
        <v>1293</v>
      </c>
      <c r="D15" s="105">
        <v>1308</v>
      </c>
      <c r="E15" s="105">
        <v>1298</v>
      </c>
      <c r="F15" s="105">
        <v>1306</v>
      </c>
      <c r="G15" s="105">
        <v>1312</v>
      </c>
      <c r="H15" s="105">
        <v>1330</v>
      </c>
      <c r="I15" s="105">
        <v>1343</v>
      </c>
      <c r="J15" s="105">
        <v>1342</v>
      </c>
      <c r="K15" s="105">
        <v>1357</v>
      </c>
      <c r="L15" s="105">
        <v>1354</v>
      </c>
      <c r="M15" s="108">
        <v>1363</v>
      </c>
      <c r="N15" s="38"/>
      <c r="O15" s="118">
        <f t="shared" si="0"/>
        <v>1274</v>
      </c>
      <c r="P15" s="91">
        <v>1360</v>
      </c>
      <c r="Q15" s="45">
        <f t="shared" si="3"/>
        <v>86</v>
      </c>
      <c r="R15" s="62">
        <f t="shared" si="1"/>
        <v>6.7503924646781788E-2</v>
      </c>
      <c r="S15" s="112">
        <v>409688</v>
      </c>
      <c r="T15" s="124">
        <f t="shared" si="2"/>
        <v>3.1096834664427566E-3</v>
      </c>
    </row>
    <row r="16" spans="1:20" s="2" customFormat="1" ht="13.8" x14ac:dyDescent="0.3">
      <c r="A16" s="109" t="s">
        <v>14</v>
      </c>
      <c r="B16" s="110">
        <v>474</v>
      </c>
      <c r="C16" s="110">
        <v>479</v>
      </c>
      <c r="D16" s="10">
        <v>489</v>
      </c>
      <c r="E16" s="10">
        <v>487</v>
      </c>
      <c r="F16" s="110">
        <v>491</v>
      </c>
      <c r="G16" s="110">
        <v>492</v>
      </c>
      <c r="H16" s="110">
        <v>502</v>
      </c>
      <c r="I16" s="110">
        <v>509</v>
      </c>
      <c r="J16" s="110">
        <v>506</v>
      </c>
      <c r="K16" s="110">
        <v>514</v>
      </c>
      <c r="L16" s="110">
        <v>517</v>
      </c>
      <c r="M16" s="114">
        <v>523</v>
      </c>
      <c r="N16" s="38"/>
      <c r="O16" s="118">
        <f t="shared" si="0"/>
        <v>474</v>
      </c>
      <c r="P16" s="92">
        <v>527</v>
      </c>
      <c r="Q16" s="45">
        <f t="shared" si="3"/>
        <v>53</v>
      </c>
      <c r="R16" s="62">
        <f t="shared" si="1"/>
        <v>0.11181434599156118</v>
      </c>
      <c r="S16" s="112">
        <v>66805</v>
      </c>
      <c r="T16" s="124">
        <f t="shared" si="2"/>
        <v>7.0952772996033227E-3</v>
      </c>
    </row>
    <row r="17" spans="1:20" s="2" customFormat="1" ht="13.8" x14ac:dyDescent="0.3">
      <c r="A17" s="107" t="s">
        <v>18</v>
      </c>
      <c r="B17" s="105">
        <v>521</v>
      </c>
      <c r="C17" s="105">
        <v>526</v>
      </c>
      <c r="D17" s="105">
        <v>534</v>
      </c>
      <c r="E17" s="105">
        <v>516</v>
      </c>
      <c r="F17" s="105">
        <v>522</v>
      </c>
      <c r="G17" s="105">
        <v>522</v>
      </c>
      <c r="H17" s="105">
        <v>527</v>
      </c>
      <c r="I17" s="105">
        <v>529</v>
      </c>
      <c r="J17" s="105">
        <v>532</v>
      </c>
      <c r="K17" s="105">
        <v>521</v>
      </c>
      <c r="L17" s="105">
        <v>526</v>
      </c>
      <c r="M17" s="108">
        <v>525</v>
      </c>
      <c r="N17" s="38"/>
      <c r="O17" s="118">
        <f t="shared" si="0"/>
        <v>521</v>
      </c>
      <c r="P17" s="91">
        <v>524</v>
      </c>
      <c r="Q17" s="45">
        <f t="shared" si="3"/>
        <v>3</v>
      </c>
      <c r="R17" s="62">
        <f t="shared" si="1"/>
        <v>5.7581573896353169E-3</v>
      </c>
      <c r="S17" s="112">
        <v>90521</v>
      </c>
      <c r="T17" s="124">
        <f t="shared" si="2"/>
        <v>5.7555705305951102E-3</v>
      </c>
    </row>
    <row r="18" spans="1:20" s="2" customFormat="1" ht="13.8" x14ac:dyDescent="0.3">
      <c r="A18" s="109" t="s">
        <v>27</v>
      </c>
      <c r="B18" s="110">
        <v>444</v>
      </c>
      <c r="C18" s="110">
        <v>447</v>
      </c>
      <c r="D18" s="10">
        <v>448</v>
      </c>
      <c r="E18" s="10">
        <v>442</v>
      </c>
      <c r="F18" s="110">
        <v>441</v>
      </c>
      <c r="G18" s="110">
        <v>444</v>
      </c>
      <c r="H18" s="110">
        <v>447</v>
      </c>
      <c r="I18" s="110">
        <v>455</v>
      </c>
      <c r="J18" s="110">
        <v>458</v>
      </c>
      <c r="K18" s="110">
        <v>465</v>
      </c>
      <c r="L18" s="110">
        <v>462</v>
      </c>
      <c r="M18" s="114">
        <v>470</v>
      </c>
      <c r="N18" s="38"/>
      <c r="O18" s="118">
        <f t="shared" si="0"/>
        <v>444</v>
      </c>
      <c r="P18" s="92">
        <v>468</v>
      </c>
      <c r="Q18" s="45">
        <f t="shared" si="3"/>
        <v>24</v>
      </c>
      <c r="R18" s="62">
        <f t="shared" si="1"/>
        <v>5.4054054054054057E-2</v>
      </c>
      <c r="S18" s="112">
        <v>49763</v>
      </c>
      <c r="T18" s="124">
        <f t="shared" si="2"/>
        <v>8.9222916624801564E-3</v>
      </c>
    </row>
    <row r="19" spans="1:20" s="2" customFormat="1" ht="13.8" x14ac:dyDescent="0.3">
      <c r="A19" s="109" t="s">
        <v>82</v>
      </c>
      <c r="B19" s="110">
        <v>472</v>
      </c>
      <c r="C19" s="110">
        <v>478</v>
      </c>
      <c r="D19" s="10">
        <v>486</v>
      </c>
      <c r="E19" s="10">
        <v>481</v>
      </c>
      <c r="F19" s="110">
        <v>483</v>
      </c>
      <c r="G19" s="110">
        <v>487</v>
      </c>
      <c r="H19" s="110">
        <v>483</v>
      </c>
      <c r="I19" s="110">
        <v>493</v>
      </c>
      <c r="J19" s="110">
        <v>491</v>
      </c>
      <c r="K19" s="110">
        <v>502</v>
      </c>
      <c r="L19" s="110">
        <v>498</v>
      </c>
      <c r="M19" s="114">
        <v>505</v>
      </c>
      <c r="N19" s="38"/>
      <c r="O19" s="118">
        <f>B19</f>
        <v>472</v>
      </c>
      <c r="P19" s="92">
        <v>503</v>
      </c>
      <c r="Q19" s="45">
        <f>P19-O19</f>
        <v>31</v>
      </c>
      <c r="R19" s="62">
        <f>Q19/O19</f>
        <v>6.5677966101694921E-2</v>
      </c>
      <c r="S19" s="112">
        <v>136325</v>
      </c>
      <c r="T19" s="124">
        <f>SUM(O19/S19)</f>
        <v>3.4623143223913443E-3</v>
      </c>
    </row>
    <row r="20" spans="1:20" s="2" customFormat="1" ht="13.8" x14ac:dyDescent="0.3">
      <c r="A20" s="107" t="s">
        <v>28</v>
      </c>
      <c r="B20" s="105">
        <v>706</v>
      </c>
      <c r="C20" s="105">
        <v>716</v>
      </c>
      <c r="D20" s="105">
        <v>722</v>
      </c>
      <c r="E20" s="105">
        <v>705</v>
      </c>
      <c r="F20" s="105">
        <v>707</v>
      </c>
      <c r="G20" s="105">
        <v>723</v>
      </c>
      <c r="H20" s="105">
        <v>739</v>
      </c>
      <c r="I20" s="105">
        <v>746</v>
      </c>
      <c r="J20" s="105">
        <v>741</v>
      </c>
      <c r="K20" s="105">
        <v>751</v>
      </c>
      <c r="L20" s="105">
        <v>749</v>
      </c>
      <c r="M20" s="108">
        <v>760</v>
      </c>
      <c r="N20" s="38"/>
      <c r="O20" s="118">
        <f t="shared" si="0"/>
        <v>706</v>
      </c>
      <c r="P20" s="91">
        <v>766</v>
      </c>
      <c r="Q20" s="45">
        <f t="shared" si="3"/>
        <v>60</v>
      </c>
      <c r="R20" s="62">
        <f t="shared" si="1"/>
        <v>8.4985835694050993E-2</v>
      </c>
      <c r="S20" s="112">
        <v>128004</v>
      </c>
      <c r="T20" s="124">
        <f t="shared" si="2"/>
        <v>5.515452642104934E-3</v>
      </c>
    </row>
    <row r="21" spans="1:20" s="2" customFormat="1" ht="13.8" x14ac:dyDescent="0.3">
      <c r="A21" s="107" t="s">
        <v>32</v>
      </c>
      <c r="B21" s="105">
        <v>715</v>
      </c>
      <c r="C21" s="105">
        <v>719</v>
      </c>
      <c r="D21" s="105">
        <v>725</v>
      </c>
      <c r="E21" s="105">
        <v>710</v>
      </c>
      <c r="F21" s="105">
        <v>714</v>
      </c>
      <c r="G21" s="105">
        <v>727</v>
      </c>
      <c r="H21" s="105">
        <v>765</v>
      </c>
      <c r="I21" s="105">
        <v>773</v>
      </c>
      <c r="J21" s="105">
        <v>779</v>
      </c>
      <c r="K21" s="105">
        <v>798</v>
      </c>
      <c r="L21" s="105">
        <v>802</v>
      </c>
      <c r="M21" s="108">
        <v>805</v>
      </c>
      <c r="N21" s="38"/>
      <c r="O21" s="118">
        <f t="shared" si="0"/>
        <v>715</v>
      </c>
      <c r="P21" s="91">
        <v>804</v>
      </c>
      <c r="Q21" s="45">
        <f t="shared" si="3"/>
        <v>89</v>
      </c>
      <c r="R21" s="62">
        <f t="shared" si="1"/>
        <v>0.12447552447552447</v>
      </c>
      <c r="S21" s="112">
        <v>105810</v>
      </c>
      <c r="T21" s="124">
        <f t="shared" si="2"/>
        <v>6.7573953312541346E-3</v>
      </c>
    </row>
    <row r="22" spans="1:20" s="2" customFormat="1" ht="13.8" x14ac:dyDescent="0.3">
      <c r="A22" s="109" t="s">
        <v>29</v>
      </c>
      <c r="B22" s="110">
        <v>776</v>
      </c>
      <c r="C22" s="110">
        <v>790</v>
      </c>
      <c r="D22" s="10">
        <v>803</v>
      </c>
      <c r="E22" s="10">
        <v>786</v>
      </c>
      <c r="F22" s="110">
        <v>797</v>
      </c>
      <c r="G22" s="110">
        <v>807</v>
      </c>
      <c r="H22" s="110">
        <v>830</v>
      </c>
      <c r="I22" s="110">
        <v>850</v>
      </c>
      <c r="J22" s="110">
        <v>854</v>
      </c>
      <c r="K22" s="110">
        <v>859</v>
      </c>
      <c r="L22" s="110">
        <v>865</v>
      </c>
      <c r="M22" s="114">
        <v>869</v>
      </c>
      <c r="N22" s="38"/>
      <c r="O22" s="118">
        <f t="shared" si="0"/>
        <v>776</v>
      </c>
      <c r="P22" s="92">
        <v>862</v>
      </c>
      <c r="Q22" s="45">
        <f t="shared" si="3"/>
        <v>86</v>
      </c>
      <c r="R22" s="62">
        <f t="shared" si="1"/>
        <v>0.11082474226804123</v>
      </c>
      <c r="S22" s="112">
        <v>100301</v>
      </c>
      <c r="T22" s="124">
        <f t="shared" si="2"/>
        <v>7.7367124953888798E-3</v>
      </c>
    </row>
    <row r="23" spans="1:20" s="2" customFormat="1" ht="13.8" x14ac:dyDescent="0.3">
      <c r="A23" s="107" t="s">
        <v>13</v>
      </c>
      <c r="B23" s="105">
        <v>78</v>
      </c>
      <c r="C23" s="105">
        <v>80</v>
      </c>
      <c r="D23" s="105">
        <v>82</v>
      </c>
      <c r="E23" s="105">
        <v>80</v>
      </c>
      <c r="F23" s="105">
        <v>80</v>
      </c>
      <c r="G23" s="105">
        <v>81</v>
      </c>
      <c r="H23" s="105">
        <v>81</v>
      </c>
      <c r="I23" s="105">
        <v>84</v>
      </c>
      <c r="J23" s="105">
        <v>84</v>
      </c>
      <c r="K23" s="105">
        <v>86</v>
      </c>
      <c r="L23" s="105">
        <v>89</v>
      </c>
      <c r="M23" s="108">
        <v>92</v>
      </c>
      <c r="N23" s="38"/>
      <c r="O23" s="118">
        <f t="shared" si="0"/>
        <v>78</v>
      </c>
      <c r="P23" s="91">
        <v>93</v>
      </c>
      <c r="Q23" s="45">
        <f t="shared" si="3"/>
        <v>15</v>
      </c>
      <c r="R23" s="62">
        <f>Q23/O23</f>
        <v>0.19230769230769232</v>
      </c>
      <c r="S23" s="112">
        <v>14471</v>
      </c>
      <c r="T23" s="124">
        <f t="shared" si="2"/>
        <v>5.3900905258793446E-3</v>
      </c>
    </row>
    <row r="24" spans="1:20" s="2" customFormat="1" ht="13.8" x14ac:dyDescent="0.3">
      <c r="A24" s="109" t="s">
        <v>70</v>
      </c>
      <c r="B24" s="110">
        <v>1582</v>
      </c>
      <c r="C24" s="110">
        <v>1591</v>
      </c>
      <c r="D24" s="10">
        <v>1608</v>
      </c>
      <c r="E24" s="10">
        <v>1582</v>
      </c>
      <c r="F24" s="110">
        <v>1586</v>
      </c>
      <c r="G24" s="110">
        <v>1614</v>
      </c>
      <c r="H24" s="110">
        <v>1691</v>
      </c>
      <c r="I24" s="110">
        <v>1715</v>
      </c>
      <c r="J24" s="110">
        <v>1720</v>
      </c>
      <c r="K24" s="110">
        <v>1740</v>
      </c>
      <c r="L24" s="110">
        <v>1740</v>
      </c>
      <c r="M24" s="114">
        <v>1748</v>
      </c>
      <c r="N24" s="38"/>
      <c r="O24" s="118">
        <f t="shared" si="0"/>
        <v>1582</v>
      </c>
      <c r="P24" s="92">
        <v>1725</v>
      </c>
      <c r="Q24" s="45">
        <f t="shared" si="3"/>
        <v>143</v>
      </c>
      <c r="R24" s="62">
        <f t="shared" si="1"/>
        <v>9.0391908975979776E-2</v>
      </c>
      <c r="S24" s="112">
        <v>424558</v>
      </c>
      <c r="T24" s="124">
        <f t="shared" si="2"/>
        <v>3.7262282185237354E-3</v>
      </c>
    </row>
    <row r="25" spans="1:20" s="2" customFormat="1" ht="13.8" x14ac:dyDescent="0.3">
      <c r="A25" s="107" t="s">
        <v>16</v>
      </c>
      <c r="B25" s="105">
        <v>551</v>
      </c>
      <c r="C25" s="105">
        <v>565</v>
      </c>
      <c r="D25" s="105">
        <v>564</v>
      </c>
      <c r="E25" s="105">
        <v>552</v>
      </c>
      <c r="F25" s="105">
        <v>552</v>
      </c>
      <c r="G25" s="105">
        <v>562</v>
      </c>
      <c r="H25" s="105">
        <v>576</v>
      </c>
      <c r="I25" s="105">
        <v>581</v>
      </c>
      <c r="J25" s="105">
        <v>582</v>
      </c>
      <c r="K25" s="105">
        <v>585</v>
      </c>
      <c r="L25" s="105">
        <v>589</v>
      </c>
      <c r="M25" s="108">
        <v>590</v>
      </c>
      <c r="N25" s="38"/>
      <c r="O25" s="118">
        <f t="shared" si="0"/>
        <v>551</v>
      </c>
      <c r="P25" s="91">
        <v>595</v>
      </c>
      <c r="Q25" s="45">
        <f t="shared" si="3"/>
        <v>44</v>
      </c>
      <c r="R25" s="62">
        <f t="shared" si="1"/>
        <v>7.985480943738657E-2</v>
      </c>
      <c r="S25" s="112">
        <v>112165</v>
      </c>
      <c r="T25" s="124">
        <f t="shared" si="2"/>
        <v>4.9124058306958497E-3</v>
      </c>
    </row>
    <row r="26" spans="1:20" s="2" customFormat="1" ht="13.8" x14ac:dyDescent="0.3">
      <c r="A26" s="109" t="s">
        <v>21</v>
      </c>
      <c r="B26" s="110">
        <v>491</v>
      </c>
      <c r="C26" s="110">
        <v>497</v>
      </c>
      <c r="D26" s="10">
        <v>501</v>
      </c>
      <c r="E26" s="10">
        <v>498</v>
      </c>
      <c r="F26" s="110">
        <v>502</v>
      </c>
      <c r="G26" s="110">
        <v>505</v>
      </c>
      <c r="H26" s="110">
        <v>511</v>
      </c>
      <c r="I26" s="110">
        <v>533</v>
      </c>
      <c r="J26" s="110">
        <v>539</v>
      </c>
      <c r="K26" s="110">
        <v>540</v>
      </c>
      <c r="L26" s="110">
        <v>535</v>
      </c>
      <c r="M26" s="114">
        <v>546</v>
      </c>
      <c r="N26" s="38"/>
      <c r="O26" s="118">
        <f t="shared" si="0"/>
        <v>491</v>
      </c>
      <c r="P26" s="92">
        <v>542</v>
      </c>
      <c r="Q26" s="45">
        <f t="shared" si="3"/>
        <v>51</v>
      </c>
      <c r="R26" s="62">
        <f t="shared" si="1"/>
        <v>0.10386965376782077</v>
      </c>
      <c r="S26" s="112">
        <v>111428</v>
      </c>
      <c r="T26" s="124">
        <f t="shared" si="2"/>
        <v>4.4064328535018127E-3</v>
      </c>
    </row>
    <row r="27" spans="1:20" s="2" customFormat="1" ht="13.8" x14ac:dyDescent="0.3">
      <c r="A27" s="107" t="s">
        <v>22</v>
      </c>
      <c r="B27" s="105">
        <v>392</v>
      </c>
      <c r="C27" s="105">
        <v>396</v>
      </c>
      <c r="D27" s="105">
        <v>408</v>
      </c>
      <c r="E27" s="105">
        <v>401</v>
      </c>
      <c r="F27" s="105">
        <v>403</v>
      </c>
      <c r="G27" s="105">
        <v>410</v>
      </c>
      <c r="H27" s="105">
        <v>408</v>
      </c>
      <c r="I27" s="105">
        <v>415</v>
      </c>
      <c r="J27" s="105">
        <v>420</v>
      </c>
      <c r="K27" s="105">
        <v>428</v>
      </c>
      <c r="L27" s="105">
        <v>427</v>
      </c>
      <c r="M27" s="108">
        <v>429</v>
      </c>
      <c r="N27" s="38"/>
      <c r="O27" s="118">
        <f t="shared" si="0"/>
        <v>392</v>
      </c>
      <c r="P27" s="91">
        <v>428</v>
      </c>
      <c r="Q27" s="45">
        <f t="shared" si="3"/>
        <v>36</v>
      </c>
      <c r="R27" s="62">
        <f t="shared" si="1"/>
        <v>9.1836734693877556E-2</v>
      </c>
      <c r="S27" s="112">
        <v>51629</v>
      </c>
      <c r="T27" s="124">
        <f t="shared" si="2"/>
        <v>7.5926320478800673E-3</v>
      </c>
    </row>
    <row r="28" spans="1:20" s="2" customFormat="1" ht="13.8" x14ac:dyDescent="0.3">
      <c r="A28" s="9" t="s">
        <v>78</v>
      </c>
      <c r="B28" s="10">
        <v>609</v>
      </c>
      <c r="C28" s="10">
        <v>610</v>
      </c>
      <c r="D28" s="10">
        <v>623</v>
      </c>
      <c r="E28" s="10">
        <v>618</v>
      </c>
      <c r="F28" s="10">
        <v>627</v>
      </c>
      <c r="G28" s="10">
        <v>633</v>
      </c>
      <c r="H28" s="10">
        <v>651</v>
      </c>
      <c r="I28" s="10">
        <v>659</v>
      </c>
      <c r="J28" s="10">
        <v>664</v>
      </c>
      <c r="K28" s="10">
        <v>673</v>
      </c>
      <c r="L28" s="10">
        <v>676</v>
      </c>
      <c r="M28" s="96">
        <v>686</v>
      </c>
      <c r="N28" s="38"/>
      <c r="O28" s="118">
        <f>B28</f>
        <v>609</v>
      </c>
      <c r="P28" s="91">
        <v>683</v>
      </c>
      <c r="Q28" s="51">
        <f>P28-O28</f>
        <v>74</v>
      </c>
      <c r="R28" s="103">
        <f>Q28/O28</f>
        <v>0.12151067323481117</v>
      </c>
      <c r="S28" s="112">
        <v>81284</v>
      </c>
      <c r="T28" s="124">
        <f>SUM(O28/S28)</f>
        <v>7.4922493971753355E-3</v>
      </c>
    </row>
    <row r="29" spans="1:20" s="2" customFormat="1" ht="13.8" x14ac:dyDescent="0.3">
      <c r="A29" s="109" t="s">
        <v>20</v>
      </c>
      <c r="B29" s="110">
        <v>582</v>
      </c>
      <c r="C29" s="110">
        <v>598</v>
      </c>
      <c r="D29" s="10">
        <v>600</v>
      </c>
      <c r="E29" s="10">
        <v>590</v>
      </c>
      <c r="F29" s="110">
        <v>595</v>
      </c>
      <c r="G29" s="110">
        <v>602</v>
      </c>
      <c r="H29" s="110">
        <v>617</v>
      </c>
      <c r="I29" s="110">
        <v>632</v>
      </c>
      <c r="J29" s="110">
        <v>633</v>
      </c>
      <c r="K29" s="110">
        <v>640</v>
      </c>
      <c r="L29" s="110">
        <v>646</v>
      </c>
      <c r="M29" s="114">
        <v>649</v>
      </c>
      <c r="N29" s="38"/>
      <c r="O29" s="118">
        <f t="shared" si="0"/>
        <v>582</v>
      </c>
      <c r="P29" s="92">
        <v>650</v>
      </c>
      <c r="Q29" s="45">
        <f t="shared" si="3"/>
        <v>68</v>
      </c>
      <c r="R29" s="62">
        <f t="shared" si="1"/>
        <v>0.11683848797250859</v>
      </c>
      <c r="S29" s="112">
        <v>102705</v>
      </c>
      <c r="T29" s="124">
        <f t="shared" si="2"/>
        <v>5.666715349788228E-3</v>
      </c>
    </row>
    <row r="30" spans="1:20" s="2" customFormat="1" thickBot="1" x14ac:dyDescent="0.35">
      <c r="A30" s="107" t="s">
        <v>12</v>
      </c>
      <c r="B30" s="105">
        <v>163</v>
      </c>
      <c r="C30" s="105">
        <v>164</v>
      </c>
      <c r="D30" s="105">
        <v>165</v>
      </c>
      <c r="E30" s="105">
        <v>160</v>
      </c>
      <c r="F30" s="105">
        <v>158</v>
      </c>
      <c r="G30" s="105">
        <v>161</v>
      </c>
      <c r="H30" s="105">
        <v>161</v>
      </c>
      <c r="I30" s="105">
        <v>160</v>
      </c>
      <c r="J30" s="105">
        <v>159</v>
      </c>
      <c r="K30" s="105">
        <v>165</v>
      </c>
      <c r="L30" s="105">
        <v>165</v>
      </c>
      <c r="M30" s="108">
        <v>165</v>
      </c>
      <c r="N30" s="38"/>
      <c r="O30" s="118">
        <f t="shared" si="0"/>
        <v>163</v>
      </c>
      <c r="P30" s="91">
        <v>160</v>
      </c>
      <c r="Q30" s="45">
        <f t="shared" si="3"/>
        <v>-3</v>
      </c>
      <c r="R30" s="62">
        <f t="shared" si="1"/>
        <v>-1.8404907975460124E-2</v>
      </c>
      <c r="S30" s="112">
        <v>18299</v>
      </c>
      <c r="T30" s="124">
        <f t="shared" si="2"/>
        <v>8.9075905787201481E-3</v>
      </c>
    </row>
    <row r="31" spans="1:20" s="8" customFormat="1" ht="28.2" thickBot="1" x14ac:dyDescent="0.35">
      <c r="A31" s="23" t="s">
        <v>40</v>
      </c>
      <c r="B31" s="15">
        <f t="shared" ref="B31:G31" si="4">SUM(B5:B30)</f>
        <v>21695</v>
      </c>
      <c r="C31" s="15">
        <f t="shared" si="4"/>
        <v>21925</v>
      </c>
      <c r="D31" s="15">
        <f t="shared" si="4"/>
        <v>22127</v>
      </c>
      <c r="E31" s="15">
        <f t="shared" si="4"/>
        <v>21835</v>
      </c>
      <c r="F31" s="15">
        <f t="shared" si="4"/>
        <v>21904</v>
      </c>
      <c r="G31" s="15">
        <f t="shared" si="4"/>
        <v>22155</v>
      </c>
      <c r="H31" s="15">
        <f t="shared" ref="H31:M31" si="5">SUM(H5:H30)</f>
        <v>22742</v>
      </c>
      <c r="I31" s="15">
        <f t="shared" si="5"/>
        <v>23015</v>
      </c>
      <c r="J31" s="15">
        <f t="shared" si="5"/>
        <v>23121</v>
      </c>
      <c r="K31" s="15">
        <f t="shared" si="5"/>
        <v>23305</v>
      </c>
      <c r="L31" s="15">
        <f t="shared" si="5"/>
        <v>23367</v>
      </c>
      <c r="M31" s="15">
        <f t="shared" si="5"/>
        <v>23644</v>
      </c>
      <c r="N31" s="36"/>
      <c r="O31" s="54">
        <f>SUM(O6:O30)</f>
        <v>20973</v>
      </c>
      <c r="P31" s="55">
        <f>SUM(P6:P30)</f>
        <v>22829</v>
      </c>
      <c r="Q31" s="117">
        <f>P31-O31</f>
        <v>1856</v>
      </c>
      <c r="R31" s="119">
        <f>Q31/O31</f>
        <v>8.8494731321222528E-2</v>
      </c>
      <c r="S31" s="58"/>
      <c r="T31" s="55"/>
    </row>
    <row r="32" spans="1:20" s="2" customFormat="1" ht="13.8" x14ac:dyDescent="0.3">
      <c r="A32" s="18" t="s">
        <v>36</v>
      </c>
      <c r="B32" s="19">
        <f>B31-'2019'!M31</f>
        <v>-19</v>
      </c>
      <c r="C32" s="19">
        <f t="shared" ref="C32:H32" si="6">C31-B31</f>
        <v>230</v>
      </c>
      <c r="D32" s="19">
        <f t="shared" si="6"/>
        <v>202</v>
      </c>
      <c r="E32" s="19">
        <f t="shared" si="6"/>
        <v>-292</v>
      </c>
      <c r="F32" s="19">
        <f t="shared" si="6"/>
        <v>69</v>
      </c>
      <c r="G32" s="19">
        <f t="shared" si="6"/>
        <v>251</v>
      </c>
      <c r="H32" s="19">
        <f t="shared" si="6"/>
        <v>587</v>
      </c>
      <c r="I32" s="19">
        <f t="shared" ref="I32:M32" si="7">I31-H31</f>
        <v>273</v>
      </c>
      <c r="J32" s="19">
        <f t="shared" si="7"/>
        <v>106</v>
      </c>
      <c r="K32" s="19">
        <f t="shared" si="7"/>
        <v>184</v>
      </c>
      <c r="L32" s="19">
        <f t="shared" si="7"/>
        <v>62</v>
      </c>
      <c r="M32" s="19">
        <f t="shared" si="7"/>
        <v>277</v>
      </c>
      <c r="N32" s="38"/>
      <c r="O32" s="38"/>
      <c r="P32" s="37"/>
      <c r="Q32" s="39"/>
      <c r="R32" s="39"/>
      <c r="S32" s="39"/>
      <c r="T32" s="39"/>
    </row>
    <row r="33" spans="1:16" s="2" customFormat="1" ht="13.8" x14ac:dyDescent="0.3">
      <c r="A33" s="8"/>
      <c r="N33" s="1"/>
      <c r="P33" s="3"/>
    </row>
    <row r="34" spans="1:16" s="2" customFormat="1" ht="13.8" x14ac:dyDescent="0.3">
      <c r="A34" s="8"/>
      <c r="N34" s="1"/>
      <c r="P34" s="3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4"/>
  <sheetViews>
    <sheetView topLeftCell="B1" workbookViewId="0">
      <selection activeCell="T4" sqref="T4"/>
    </sheetView>
  </sheetViews>
  <sheetFormatPr baseColWidth="10" defaultRowHeight="14.4" x14ac:dyDescent="0.3"/>
  <cols>
    <col min="1" max="1" width="24.5546875" bestFit="1" customWidth="1"/>
    <col min="2" max="2" width="6.5546875" bestFit="1" customWidth="1"/>
    <col min="3" max="3" width="7.33203125" customWidth="1"/>
    <col min="4" max="4" width="7.5546875" customWidth="1"/>
    <col min="5" max="5" width="6" bestFit="1" customWidth="1"/>
    <col min="6" max="8" width="6" customWidth="1"/>
    <col min="9" max="9" width="6.5546875" customWidth="1"/>
    <col min="10" max="10" width="7.44140625" customWidth="1"/>
    <col min="11" max="11" width="6" customWidth="1"/>
    <col min="12" max="12" width="6" bestFit="1" customWidth="1"/>
    <col min="13" max="14" width="7.6640625" customWidth="1"/>
    <col min="15" max="16" width="11.44140625" customWidth="1"/>
    <col min="17" max="17" width="12.6640625" customWidth="1"/>
    <col min="18" max="18" width="12.33203125" customWidth="1"/>
  </cols>
  <sheetData>
    <row r="1" spans="1:20" s="2" customFormat="1" ht="13.8" x14ac:dyDescent="0.3">
      <c r="A1" s="138" t="s">
        <v>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"/>
      <c r="P1" s="3"/>
    </row>
    <row r="2" spans="1:20" s="2" customFormat="1" ht="13.8" x14ac:dyDescent="0.3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"/>
      <c r="P2" s="3"/>
    </row>
    <row r="3" spans="1:20" s="2" customFormat="1" thickBot="1" x14ac:dyDescent="0.35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"/>
      <c r="P3" s="3"/>
    </row>
    <row r="4" spans="1:20" s="133" customFormat="1" ht="42" thickBot="1" x14ac:dyDescent="0.35">
      <c r="A4" s="98"/>
      <c r="B4" s="116">
        <v>43102</v>
      </c>
      <c r="C4" s="116">
        <v>43133</v>
      </c>
      <c r="D4" s="116">
        <v>43525</v>
      </c>
      <c r="E4" s="116">
        <v>43557</v>
      </c>
      <c r="F4" s="116">
        <v>43587</v>
      </c>
      <c r="G4" s="116">
        <v>43252</v>
      </c>
      <c r="H4" s="116">
        <v>43648</v>
      </c>
      <c r="I4" s="116">
        <v>43313</v>
      </c>
      <c r="J4" s="116">
        <v>43344</v>
      </c>
      <c r="K4" s="116">
        <v>43375</v>
      </c>
      <c r="L4" s="116">
        <v>43409</v>
      </c>
      <c r="M4" s="116">
        <v>43801</v>
      </c>
      <c r="N4" s="101"/>
      <c r="O4" s="65" t="s">
        <v>79</v>
      </c>
      <c r="P4" s="66" t="s">
        <v>80</v>
      </c>
      <c r="Q4" s="65" t="s">
        <v>48</v>
      </c>
      <c r="R4" s="66" t="s">
        <v>49</v>
      </c>
      <c r="S4" s="65" t="s">
        <v>51</v>
      </c>
      <c r="T4" s="66" t="s">
        <v>77</v>
      </c>
    </row>
    <row r="5" spans="1:20" s="133" customFormat="1" ht="13.8" x14ac:dyDescent="0.3">
      <c r="A5" s="121" t="s">
        <v>74</v>
      </c>
      <c r="B5" s="126">
        <v>681</v>
      </c>
      <c r="C5" s="126">
        <v>622</v>
      </c>
      <c r="D5" s="126">
        <v>661</v>
      </c>
      <c r="E5" s="126">
        <v>661</v>
      </c>
      <c r="F5" s="126">
        <v>670</v>
      </c>
      <c r="G5" s="126">
        <v>653</v>
      </c>
      <c r="H5" s="126">
        <v>680</v>
      </c>
      <c r="I5" s="126">
        <v>657</v>
      </c>
      <c r="J5" s="126">
        <v>683</v>
      </c>
      <c r="K5" s="126">
        <v>689</v>
      </c>
      <c r="L5" s="126">
        <v>687</v>
      </c>
      <c r="M5" s="127">
        <v>677</v>
      </c>
      <c r="N5" s="101"/>
      <c r="O5" s="40">
        <f>B5</f>
        <v>681</v>
      </c>
      <c r="P5" s="130">
        <f>'2020'!B5</f>
        <v>722</v>
      </c>
      <c r="Q5" s="45">
        <f t="shared" ref="Q5:Q30" si="0">P5-O5</f>
        <v>41</v>
      </c>
      <c r="R5" s="46">
        <f>Q5/O5</f>
        <v>6.0205580029368579E-2</v>
      </c>
      <c r="S5" s="125">
        <v>76328</v>
      </c>
      <c r="T5" s="124">
        <f t="shared" ref="T5:T30" si="1">SUM(O5/S5)</f>
        <v>8.9220207525416619E-3</v>
      </c>
    </row>
    <row r="6" spans="1:20" s="2" customFormat="1" ht="13.8" x14ac:dyDescent="0.3">
      <c r="A6" s="9" t="s">
        <v>17</v>
      </c>
      <c r="B6" s="10">
        <v>414</v>
      </c>
      <c r="C6" s="10">
        <v>415</v>
      </c>
      <c r="D6" s="10">
        <v>412</v>
      </c>
      <c r="E6" s="10">
        <v>410</v>
      </c>
      <c r="F6" s="11">
        <v>407</v>
      </c>
      <c r="G6" s="10">
        <v>400</v>
      </c>
      <c r="H6" s="11">
        <v>405</v>
      </c>
      <c r="I6" s="10">
        <v>407</v>
      </c>
      <c r="J6" s="10">
        <v>419</v>
      </c>
      <c r="K6" s="10">
        <v>415</v>
      </c>
      <c r="L6" s="10">
        <v>415</v>
      </c>
      <c r="M6" s="94">
        <v>416</v>
      </c>
      <c r="N6" s="37"/>
      <c r="O6" s="40">
        <f>B6</f>
        <v>414</v>
      </c>
      <c r="P6" s="131">
        <f>'2020'!B6</f>
        <v>421</v>
      </c>
      <c r="Q6" s="45">
        <f>P6-O6</f>
        <v>7</v>
      </c>
      <c r="R6" s="46">
        <f>Q6/O6</f>
        <v>1.6908212560386472E-2</v>
      </c>
      <c r="S6" s="123">
        <v>43622</v>
      </c>
      <c r="T6" s="124">
        <f t="shared" si="1"/>
        <v>9.490623997065701E-3</v>
      </c>
    </row>
    <row r="7" spans="1:20" s="2" customFormat="1" ht="13.8" x14ac:dyDescent="0.3">
      <c r="A7" s="6" t="s">
        <v>25</v>
      </c>
      <c r="B7" s="13">
        <v>267</v>
      </c>
      <c r="C7" s="13">
        <v>261</v>
      </c>
      <c r="D7" s="105">
        <v>251</v>
      </c>
      <c r="E7" s="105">
        <v>251</v>
      </c>
      <c r="F7" s="22">
        <v>255</v>
      </c>
      <c r="G7" s="13">
        <v>259</v>
      </c>
      <c r="H7" s="22">
        <v>258</v>
      </c>
      <c r="I7" s="13">
        <v>261</v>
      </c>
      <c r="J7" s="13">
        <v>279</v>
      </c>
      <c r="K7" s="13">
        <v>274</v>
      </c>
      <c r="L7" s="13">
        <v>271</v>
      </c>
      <c r="M7" s="95">
        <v>272</v>
      </c>
      <c r="N7" s="38"/>
      <c r="O7" s="118">
        <f t="shared" ref="O7:O30" si="2">B7</f>
        <v>267</v>
      </c>
      <c r="P7" s="131">
        <f>'2020'!B7</f>
        <v>272</v>
      </c>
      <c r="Q7" s="45">
        <f>P7-O7</f>
        <v>5</v>
      </c>
      <c r="R7" s="62">
        <f t="shared" ref="R7:R30" si="3">Q7/O7</f>
        <v>1.8726591760299626E-2</v>
      </c>
      <c r="S7" s="112">
        <v>46179</v>
      </c>
      <c r="T7" s="124">
        <f t="shared" si="1"/>
        <v>5.7818488923536675E-3</v>
      </c>
    </row>
    <row r="8" spans="1:20" s="2" customFormat="1" ht="13.8" x14ac:dyDescent="0.3">
      <c r="A8" s="109" t="s">
        <v>71</v>
      </c>
      <c r="B8" s="110">
        <v>213</v>
      </c>
      <c r="C8" s="110">
        <v>214</v>
      </c>
      <c r="D8" s="10">
        <v>207</v>
      </c>
      <c r="E8" s="10">
        <v>217</v>
      </c>
      <c r="F8" s="110">
        <v>213</v>
      </c>
      <c r="G8" s="110">
        <v>211</v>
      </c>
      <c r="H8" s="110">
        <v>217</v>
      </c>
      <c r="I8" s="110">
        <v>220</v>
      </c>
      <c r="J8" s="110">
        <v>225</v>
      </c>
      <c r="K8" s="110">
        <v>227</v>
      </c>
      <c r="L8" s="110">
        <v>227</v>
      </c>
      <c r="M8" s="111">
        <v>226</v>
      </c>
      <c r="N8" s="38"/>
      <c r="O8" s="118">
        <f t="shared" si="2"/>
        <v>213</v>
      </c>
      <c r="P8" s="131">
        <f>'2020'!B8</f>
        <v>227</v>
      </c>
      <c r="Q8" s="45">
        <f>P8-O8</f>
        <v>14</v>
      </c>
      <c r="R8" s="62">
        <f>Q8/O8</f>
        <v>6.5727699530516437E-2</v>
      </c>
      <c r="S8" s="112">
        <v>51217</v>
      </c>
      <c r="T8" s="124">
        <f t="shared" si="1"/>
        <v>4.1587754066032762E-3</v>
      </c>
    </row>
    <row r="9" spans="1:20" s="2" customFormat="1" ht="13.8" x14ac:dyDescent="0.3">
      <c r="A9" s="107" t="s">
        <v>26</v>
      </c>
      <c r="B9" s="105">
        <v>3066</v>
      </c>
      <c r="C9" s="105">
        <v>3106</v>
      </c>
      <c r="D9" s="105">
        <v>3095</v>
      </c>
      <c r="E9" s="105">
        <v>3119</v>
      </c>
      <c r="F9" s="105">
        <v>3126</v>
      </c>
      <c r="G9" s="105">
        <v>3136</v>
      </c>
      <c r="H9" s="105">
        <v>3179</v>
      </c>
      <c r="I9" s="105">
        <v>3196</v>
      </c>
      <c r="J9" s="105">
        <v>3216</v>
      </c>
      <c r="K9" s="105">
        <v>3273</v>
      </c>
      <c r="L9" s="105">
        <v>3293</v>
      </c>
      <c r="M9" s="108">
        <v>3304</v>
      </c>
      <c r="N9" s="38"/>
      <c r="O9" s="118">
        <f t="shared" si="2"/>
        <v>3066</v>
      </c>
      <c r="P9" s="131">
        <f>'2020'!B9</f>
        <v>3297</v>
      </c>
      <c r="Q9" s="45">
        <f t="shared" si="0"/>
        <v>231</v>
      </c>
      <c r="R9" s="62">
        <f t="shared" si="3"/>
        <v>7.5342465753424653E-2</v>
      </c>
      <c r="S9" s="112">
        <v>334509</v>
      </c>
      <c r="T9" s="124">
        <f t="shared" si="1"/>
        <v>9.1656726724841479E-3</v>
      </c>
    </row>
    <row r="10" spans="1:20" s="2" customFormat="1" ht="13.8" x14ac:dyDescent="0.3">
      <c r="A10" s="109" t="s">
        <v>24</v>
      </c>
      <c r="B10" s="110">
        <v>2908</v>
      </c>
      <c r="C10" s="110">
        <v>2929</v>
      </c>
      <c r="D10" s="10">
        <v>2903</v>
      </c>
      <c r="E10" s="10">
        <v>2935</v>
      </c>
      <c r="F10" s="110">
        <v>2928</v>
      </c>
      <c r="G10" s="110">
        <v>2944</v>
      </c>
      <c r="H10" s="110">
        <v>3014</v>
      </c>
      <c r="I10" s="110">
        <v>3062</v>
      </c>
      <c r="J10" s="110">
        <v>3082</v>
      </c>
      <c r="K10" s="110">
        <v>3100</v>
      </c>
      <c r="L10" s="110">
        <v>3115</v>
      </c>
      <c r="M10" s="114">
        <v>3121</v>
      </c>
      <c r="N10" s="38"/>
      <c r="O10" s="118">
        <f t="shared" si="2"/>
        <v>2908</v>
      </c>
      <c r="P10" s="131">
        <f>'2020'!B10</f>
        <v>3108</v>
      </c>
      <c r="Q10" s="45">
        <f t="shared" si="0"/>
        <v>200</v>
      </c>
      <c r="R10" s="62">
        <f t="shared" si="3"/>
        <v>6.8775790921595595E-2</v>
      </c>
      <c r="S10" s="112">
        <v>1175173</v>
      </c>
      <c r="T10" s="124">
        <f t="shared" si="1"/>
        <v>2.4745292820716608E-3</v>
      </c>
    </row>
    <row r="11" spans="1:20" s="2" customFormat="1" ht="13.8" x14ac:dyDescent="0.3">
      <c r="A11" s="107" t="s">
        <v>23</v>
      </c>
      <c r="B11" s="105">
        <v>1275</v>
      </c>
      <c r="C11" s="105">
        <v>1303</v>
      </c>
      <c r="D11" s="105">
        <v>1304</v>
      </c>
      <c r="E11" s="105">
        <v>1310</v>
      </c>
      <c r="F11" s="105">
        <v>1311</v>
      </c>
      <c r="G11" s="105">
        <v>1315</v>
      </c>
      <c r="H11" s="105">
        <v>1331</v>
      </c>
      <c r="I11" s="105">
        <v>1354</v>
      </c>
      <c r="J11" s="105">
        <v>1361</v>
      </c>
      <c r="K11" s="105">
        <v>1362</v>
      </c>
      <c r="L11" s="105">
        <v>1362</v>
      </c>
      <c r="M11" s="108">
        <v>1361</v>
      </c>
      <c r="N11" s="38"/>
      <c r="O11" s="118">
        <f t="shared" si="2"/>
        <v>1275</v>
      </c>
      <c r="P11" s="131">
        <f>'2020'!B11</f>
        <v>1352</v>
      </c>
      <c r="Q11" s="45">
        <f t="shared" si="0"/>
        <v>77</v>
      </c>
      <c r="R11" s="62">
        <f t="shared" si="3"/>
        <v>6.03921568627451E-2</v>
      </c>
      <c r="S11" s="112">
        <v>389856</v>
      </c>
      <c r="T11" s="124">
        <f t="shared" si="1"/>
        <v>3.2704383156857918E-3</v>
      </c>
    </row>
    <row r="12" spans="1:20" s="2" customFormat="1" ht="13.8" x14ac:dyDescent="0.3">
      <c r="A12" s="109" t="s">
        <v>34</v>
      </c>
      <c r="B12" s="110">
        <v>1426</v>
      </c>
      <c r="C12" s="110">
        <v>1438</v>
      </c>
      <c r="D12" s="10">
        <v>1421</v>
      </c>
      <c r="E12" s="10">
        <v>1440</v>
      </c>
      <c r="F12" s="110">
        <v>1447</v>
      </c>
      <c r="G12" s="110">
        <v>1458</v>
      </c>
      <c r="H12" s="110">
        <v>1481</v>
      </c>
      <c r="I12" s="110">
        <v>1485</v>
      </c>
      <c r="J12" s="110">
        <v>1496</v>
      </c>
      <c r="K12" s="110">
        <v>1521</v>
      </c>
      <c r="L12" s="110">
        <v>1533</v>
      </c>
      <c r="M12" s="114">
        <v>1541</v>
      </c>
      <c r="N12" s="38"/>
      <c r="O12" s="118">
        <f t="shared" si="2"/>
        <v>1426</v>
      </c>
      <c r="P12" s="131">
        <f>'2020'!B12</f>
        <v>1543</v>
      </c>
      <c r="Q12" s="45">
        <f t="shared" si="0"/>
        <v>117</v>
      </c>
      <c r="R12" s="62">
        <f t="shared" si="3"/>
        <v>8.2047685834502102E-2</v>
      </c>
      <c r="S12" s="112">
        <v>226832</v>
      </c>
      <c r="T12" s="124">
        <f t="shared" si="1"/>
        <v>6.2865909571841712E-3</v>
      </c>
    </row>
    <row r="13" spans="1:20" s="2" customFormat="1" ht="13.8" x14ac:dyDescent="0.3">
      <c r="A13" s="107" t="s">
        <v>33</v>
      </c>
      <c r="B13" s="105">
        <v>592</v>
      </c>
      <c r="C13" s="105">
        <v>600</v>
      </c>
      <c r="D13" s="105">
        <v>603</v>
      </c>
      <c r="E13" s="105">
        <v>613</v>
      </c>
      <c r="F13" s="105">
        <v>616</v>
      </c>
      <c r="G13" s="105">
        <v>612</v>
      </c>
      <c r="H13" s="105">
        <v>627</v>
      </c>
      <c r="I13" s="105">
        <v>631</v>
      </c>
      <c r="J13" s="105">
        <v>642</v>
      </c>
      <c r="K13" s="105">
        <v>650</v>
      </c>
      <c r="L13" s="105">
        <v>654</v>
      </c>
      <c r="M13" s="108">
        <v>649</v>
      </c>
      <c r="N13" s="38"/>
      <c r="O13" s="118">
        <f t="shared" si="2"/>
        <v>592</v>
      </c>
      <c r="P13" s="131">
        <f>'2020'!B13</f>
        <v>643</v>
      </c>
      <c r="Q13" s="45">
        <f t="shared" si="0"/>
        <v>51</v>
      </c>
      <c r="R13" s="62">
        <f t="shared" si="3"/>
        <v>8.6148648648648643E-2</v>
      </c>
      <c r="S13" s="112">
        <v>92411</v>
      </c>
      <c r="T13" s="124">
        <f t="shared" si="1"/>
        <v>6.4061637683825515E-3</v>
      </c>
    </row>
    <row r="14" spans="1:20" s="2" customFormat="1" ht="13.8" x14ac:dyDescent="0.3">
      <c r="A14" s="109" t="s">
        <v>35</v>
      </c>
      <c r="B14" s="110">
        <v>255</v>
      </c>
      <c r="C14" s="110">
        <v>261</v>
      </c>
      <c r="D14" s="10">
        <v>257</v>
      </c>
      <c r="E14" s="10">
        <v>260</v>
      </c>
      <c r="F14" s="110">
        <v>260</v>
      </c>
      <c r="G14" s="110">
        <v>263</v>
      </c>
      <c r="H14" s="110">
        <v>264</v>
      </c>
      <c r="I14" s="110">
        <v>268</v>
      </c>
      <c r="J14" s="110">
        <v>272</v>
      </c>
      <c r="K14" s="110">
        <v>276</v>
      </c>
      <c r="L14" s="110">
        <v>278</v>
      </c>
      <c r="M14" s="114">
        <v>281</v>
      </c>
      <c r="N14" s="38"/>
      <c r="O14" s="118">
        <f t="shared" si="2"/>
        <v>255</v>
      </c>
      <c r="P14" s="131">
        <f>'2020'!B14</f>
        <v>280</v>
      </c>
      <c r="Q14" s="45">
        <f t="shared" si="0"/>
        <v>25</v>
      </c>
      <c r="R14" s="62">
        <f t="shared" si="3"/>
        <v>9.8039215686274508E-2</v>
      </c>
      <c r="S14" s="112">
        <v>96205</v>
      </c>
      <c r="T14" s="124">
        <f t="shared" si="1"/>
        <v>2.6505898861805518E-3</v>
      </c>
    </row>
    <row r="15" spans="1:20" s="2" customFormat="1" ht="13.8" x14ac:dyDescent="0.3">
      <c r="A15" s="107" t="s">
        <v>19</v>
      </c>
      <c r="B15" s="105">
        <v>1239</v>
      </c>
      <c r="C15" s="105">
        <v>1246</v>
      </c>
      <c r="D15" s="105">
        <v>1237</v>
      </c>
      <c r="E15" s="105">
        <v>1247</v>
      </c>
      <c r="F15" s="105">
        <v>1245</v>
      </c>
      <c r="G15" s="105">
        <v>1250</v>
      </c>
      <c r="H15" s="105">
        <v>1266</v>
      </c>
      <c r="I15" s="105">
        <v>1267</v>
      </c>
      <c r="J15" s="105">
        <v>1274</v>
      </c>
      <c r="K15" s="105">
        <v>1278</v>
      </c>
      <c r="L15" s="105">
        <v>1278</v>
      </c>
      <c r="M15" s="108">
        <v>1280</v>
      </c>
      <c r="N15" s="38"/>
      <c r="O15" s="118">
        <f t="shared" si="2"/>
        <v>1239</v>
      </c>
      <c r="P15" s="131">
        <f>'2020'!B15</f>
        <v>1274</v>
      </c>
      <c r="Q15" s="45">
        <f t="shared" si="0"/>
        <v>35</v>
      </c>
      <c r="R15" s="62">
        <f t="shared" si="3"/>
        <v>2.8248587570621469E-2</v>
      </c>
      <c r="S15" s="112">
        <v>409688</v>
      </c>
      <c r="T15" s="124">
        <f t="shared" si="1"/>
        <v>3.0242526019800433E-3</v>
      </c>
    </row>
    <row r="16" spans="1:20" s="2" customFormat="1" ht="13.8" x14ac:dyDescent="0.3">
      <c r="A16" s="109" t="s">
        <v>14</v>
      </c>
      <c r="B16" s="110">
        <v>428</v>
      </c>
      <c r="C16" s="110">
        <v>518</v>
      </c>
      <c r="D16" s="10">
        <v>445</v>
      </c>
      <c r="E16" s="10">
        <v>452</v>
      </c>
      <c r="F16" s="110">
        <v>455</v>
      </c>
      <c r="G16" s="110">
        <v>458</v>
      </c>
      <c r="H16" s="110">
        <v>465</v>
      </c>
      <c r="I16" s="110">
        <v>552</v>
      </c>
      <c r="J16" s="110">
        <v>478</v>
      </c>
      <c r="K16" s="110">
        <v>476</v>
      </c>
      <c r="L16" s="110">
        <v>480</v>
      </c>
      <c r="M16" s="114">
        <v>559</v>
      </c>
      <c r="N16" s="38"/>
      <c r="O16" s="118">
        <f t="shared" si="2"/>
        <v>428</v>
      </c>
      <c r="P16" s="131">
        <f>'2020'!B16</f>
        <v>474</v>
      </c>
      <c r="Q16" s="45">
        <f t="shared" si="0"/>
        <v>46</v>
      </c>
      <c r="R16" s="62">
        <f t="shared" si="3"/>
        <v>0.10747663551401869</v>
      </c>
      <c r="S16" s="112">
        <v>66805</v>
      </c>
      <c r="T16" s="124">
        <f t="shared" si="1"/>
        <v>6.4067060848738864E-3</v>
      </c>
    </row>
    <row r="17" spans="1:20" s="2" customFormat="1" ht="13.8" x14ac:dyDescent="0.3">
      <c r="A17" s="107" t="s">
        <v>18</v>
      </c>
      <c r="B17" s="105">
        <v>508</v>
      </c>
      <c r="C17" s="105">
        <v>510</v>
      </c>
      <c r="D17" s="105">
        <v>512</v>
      </c>
      <c r="E17" s="105">
        <v>508</v>
      </c>
      <c r="F17" s="105">
        <v>509</v>
      </c>
      <c r="G17" s="105">
        <v>505</v>
      </c>
      <c r="H17" s="105">
        <v>511</v>
      </c>
      <c r="I17" s="105">
        <v>516</v>
      </c>
      <c r="J17" s="105">
        <v>524</v>
      </c>
      <c r="K17" s="105">
        <v>527</v>
      </c>
      <c r="L17" s="105">
        <v>521</v>
      </c>
      <c r="M17" s="108">
        <v>521</v>
      </c>
      <c r="N17" s="38"/>
      <c r="O17" s="118">
        <f t="shared" si="2"/>
        <v>508</v>
      </c>
      <c r="P17" s="131">
        <f>'2020'!B17</f>
        <v>521</v>
      </c>
      <c r="Q17" s="45">
        <f t="shared" si="0"/>
        <v>13</v>
      </c>
      <c r="R17" s="62">
        <f t="shared" si="3"/>
        <v>2.5590551181102362E-2</v>
      </c>
      <c r="S17" s="112">
        <v>90521</v>
      </c>
      <c r="T17" s="124">
        <f t="shared" si="1"/>
        <v>5.6119574463384184E-3</v>
      </c>
    </row>
    <row r="18" spans="1:20" s="2" customFormat="1" ht="13.8" x14ac:dyDescent="0.3">
      <c r="A18" s="109" t="s">
        <v>27</v>
      </c>
      <c r="B18" s="110">
        <v>405</v>
      </c>
      <c r="C18" s="110">
        <v>402</v>
      </c>
      <c r="D18" s="10">
        <v>397</v>
      </c>
      <c r="E18" s="10">
        <v>407</v>
      </c>
      <c r="F18" s="110">
        <v>411</v>
      </c>
      <c r="G18" s="110">
        <v>422</v>
      </c>
      <c r="H18" s="110">
        <v>424</v>
      </c>
      <c r="I18" s="110">
        <v>428</v>
      </c>
      <c r="J18" s="110">
        <v>449</v>
      </c>
      <c r="K18" s="110">
        <v>451</v>
      </c>
      <c r="L18" s="110">
        <v>448</v>
      </c>
      <c r="M18" s="114">
        <v>449</v>
      </c>
      <c r="N18" s="38"/>
      <c r="O18" s="118">
        <f t="shared" si="2"/>
        <v>405</v>
      </c>
      <c r="P18" s="131">
        <f>'2020'!B18</f>
        <v>444</v>
      </c>
      <c r="Q18" s="45">
        <f t="shared" si="0"/>
        <v>39</v>
      </c>
      <c r="R18" s="62">
        <f t="shared" si="3"/>
        <v>9.6296296296296297E-2</v>
      </c>
      <c r="S18" s="112">
        <v>49763</v>
      </c>
      <c r="T18" s="124">
        <f t="shared" si="1"/>
        <v>8.1385768542893318E-3</v>
      </c>
    </row>
    <row r="19" spans="1:20" s="2" customFormat="1" ht="13.8" x14ac:dyDescent="0.3">
      <c r="A19" s="109" t="s">
        <v>82</v>
      </c>
      <c r="B19" s="110">
        <v>472</v>
      </c>
      <c r="C19" s="110">
        <v>477</v>
      </c>
      <c r="D19" s="10">
        <v>468</v>
      </c>
      <c r="E19" s="10">
        <v>471</v>
      </c>
      <c r="F19" s="110">
        <v>473</v>
      </c>
      <c r="G19" s="110">
        <v>471</v>
      </c>
      <c r="H19" s="110">
        <v>469</v>
      </c>
      <c r="I19" s="110">
        <v>472</v>
      </c>
      <c r="J19" s="110">
        <v>472</v>
      </c>
      <c r="K19" s="110">
        <v>471</v>
      </c>
      <c r="L19" s="110">
        <v>471</v>
      </c>
      <c r="M19" s="114">
        <v>472</v>
      </c>
      <c r="N19" s="38"/>
      <c r="O19" s="118">
        <f>B19</f>
        <v>472</v>
      </c>
      <c r="P19" s="131">
        <f>'2020'!B19</f>
        <v>472</v>
      </c>
      <c r="Q19" s="45">
        <f>P19-O19</f>
        <v>0</v>
      </c>
      <c r="R19" s="62">
        <f>Q19/O19</f>
        <v>0</v>
      </c>
      <c r="S19" s="112">
        <v>136325</v>
      </c>
      <c r="T19" s="124">
        <f t="shared" si="1"/>
        <v>3.4623143223913443E-3</v>
      </c>
    </row>
    <row r="20" spans="1:20" s="2" customFormat="1" ht="13.8" x14ac:dyDescent="0.3">
      <c r="A20" s="107" t="s">
        <v>28</v>
      </c>
      <c r="B20" s="105">
        <v>657</v>
      </c>
      <c r="C20" s="105">
        <v>675</v>
      </c>
      <c r="D20" s="105">
        <v>666</v>
      </c>
      <c r="E20" s="105">
        <v>670</v>
      </c>
      <c r="F20" s="105">
        <v>671</v>
      </c>
      <c r="G20" s="105">
        <v>692</v>
      </c>
      <c r="H20" s="105">
        <v>691</v>
      </c>
      <c r="I20" s="105">
        <v>698</v>
      </c>
      <c r="J20" s="105">
        <v>705</v>
      </c>
      <c r="K20" s="105">
        <v>698</v>
      </c>
      <c r="L20" s="105">
        <v>697</v>
      </c>
      <c r="M20" s="108">
        <v>709</v>
      </c>
      <c r="N20" s="38"/>
      <c r="O20" s="118">
        <f t="shared" si="2"/>
        <v>657</v>
      </c>
      <c r="P20" s="131">
        <f>'2020'!B20</f>
        <v>706</v>
      </c>
      <c r="Q20" s="45">
        <f t="shared" si="0"/>
        <v>49</v>
      </c>
      <c r="R20" s="62">
        <f t="shared" si="3"/>
        <v>7.4581430745814303E-2</v>
      </c>
      <c r="S20" s="112">
        <v>128004</v>
      </c>
      <c r="T20" s="124">
        <f t="shared" si="1"/>
        <v>5.1326521046217303E-3</v>
      </c>
    </row>
    <row r="21" spans="1:20" s="2" customFormat="1" ht="13.8" x14ac:dyDescent="0.3">
      <c r="A21" s="107" t="s">
        <v>32</v>
      </c>
      <c r="B21" s="105">
        <v>652</v>
      </c>
      <c r="C21" s="105">
        <v>665</v>
      </c>
      <c r="D21" s="105">
        <v>665</v>
      </c>
      <c r="E21" s="105">
        <v>677</v>
      </c>
      <c r="F21" s="105">
        <v>678</v>
      </c>
      <c r="G21" s="105">
        <v>690</v>
      </c>
      <c r="H21" s="105">
        <v>693</v>
      </c>
      <c r="I21" s="105">
        <v>706</v>
      </c>
      <c r="J21" s="105">
        <v>710</v>
      </c>
      <c r="K21" s="105">
        <v>715</v>
      </c>
      <c r="L21" s="105">
        <v>718</v>
      </c>
      <c r="M21" s="108">
        <v>713</v>
      </c>
      <c r="N21" s="38"/>
      <c r="O21" s="118">
        <f t="shared" si="2"/>
        <v>652</v>
      </c>
      <c r="P21" s="131">
        <f>'2020'!B21</f>
        <v>715</v>
      </c>
      <c r="Q21" s="45">
        <f t="shared" si="0"/>
        <v>63</v>
      </c>
      <c r="R21" s="62">
        <f t="shared" si="3"/>
        <v>9.6625766871165641E-2</v>
      </c>
      <c r="S21" s="112">
        <v>105810</v>
      </c>
      <c r="T21" s="124">
        <f t="shared" si="1"/>
        <v>6.1619884698988752E-3</v>
      </c>
    </row>
    <row r="22" spans="1:20" s="2" customFormat="1" ht="13.8" x14ac:dyDescent="0.3">
      <c r="A22" s="109" t="s">
        <v>29</v>
      </c>
      <c r="B22" s="110">
        <v>677</v>
      </c>
      <c r="C22" s="110">
        <v>686</v>
      </c>
      <c r="D22" s="10">
        <v>694</v>
      </c>
      <c r="E22" s="10">
        <v>707</v>
      </c>
      <c r="F22" s="110">
        <v>720</v>
      </c>
      <c r="G22" s="110">
        <v>730</v>
      </c>
      <c r="H22" s="110">
        <v>733</v>
      </c>
      <c r="I22" s="110">
        <v>737</v>
      </c>
      <c r="J22" s="110">
        <v>746</v>
      </c>
      <c r="K22" s="110">
        <v>769</v>
      </c>
      <c r="L22" s="110">
        <v>776</v>
      </c>
      <c r="M22" s="114">
        <v>713</v>
      </c>
      <c r="N22" s="38"/>
      <c r="O22" s="118">
        <f t="shared" si="2"/>
        <v>677</v>
      </c>
      <c r="P22" s="131">
        <f>'2020'!B22</f>
        <v>776</v>
      </c>
      <c r="Q22" s="45">
        <f t="shared" si="0"/>
        <v>99</v>
      </c>
      <c r="R22" s="62">
        <f t="shared" si="3"/>
        <v>0.14623338257016247</v>
      </c>
      <c r="S22" s="112">
        <v>100301</v>
      </c>
      <c r="T22" s="124">
        <f t="shared" si="1"/>
        <v>6.7496834528070508E-3</v>
      </c>
    </row>
    <row r="23" spans="1:20" s="2" customFormat="1" ht="13.8" x14ac:dyDescent="0.3">
      <c r="A23" s="107" t="s">
        <v>13</v>
      </c>
      <c r="B23" s="105">
        <v>83</v>
      </c>
      <c r="C23" s="105">
        <v>83</v>
      </c>
      <c r="D23" s="105">
        <v>86</v>
      </c>
      <c r="E23" s="105">
        <v>86</v>
      </c>
      <c r="F23" s="105">
        <v>86</v>
      </c>
      <c r="G23" s="105">
        <v>86</v>
      </c>
      <c r="H23" s="105">
        <v>85</v>
      </c>
      <c r="I23" s="105">
        <v>85</v>
      </c>
      <c r="J23" s="105">
        <v>84</v>
      </c>
      <c r="K23" s="105">
        <v>82</v>
      </c>
      <c r="L23" s="105">
        <v>80</v>
      </c>
      <c r="M23" s="108">
        <v>80</v>
      </c>
      <c r="N23" s="38"/>
      <c r="O23" s="118">
        <f t="shared" si="2"/>
        <v>83</v>
      </c>
      <c r="P23" s="131">
        <f>'2020'!B23</f>
        <v>78</v>
      </c>
      <c r="Q23" s="45">
        <f t="shared" si="0"/>
        <v>-5</v>
      </c>
      <c r="R23" s="62">
        <f>Q23/O23</f>
        <v>-6.0240963855421686E-2</v>
      </c>
      <c r="S23" s="112">
        <v>14471</v>
      </c>
      <c r="T23" s="124">
        <f t="shared" si="1"/>
        <v>5.7356091493331492E-3</v>
      </c>
    </row>
    <row r="24" spans="1:20" s="2" customFormat="1" ht="13.8" x14ac:dyDescent="0.3">
      <c r="A24" s="109" t="s">
        <v>70</v>
      </c>
      <c r="B24" s="110">
        <v>1447</v>
      </c>
      <c r="C24" s="110">
        <v>1470</v>
      </c>
      <c r="D24" s="10">
        <v>1461</v>
      </c>
      <c r="E24" s="10">
        <v>1486</v>
      </c>
      <c r="F24" s="110">
        <v>1489</v>
      </c>
      <c r="G24" s="110">
        <v>1488</v>
      </c>
      <c r="H24" s="110">
        <v>1498</v>
      </c>
      <c r="I24" s="110">
        <v>1538</v>
      </c>
      <c r="J24" s="110">
        <v>1564</v>
      </c>
      <c r="K24" s="110">
        <v>1571</v>
      </c>
      <c r="L24" s="110">
        <v>1571</v>
      </c>
      <c r="M24" s="114">
        <v>1580</v>
      </c>
      <c r="N24" s="38"/>
      <c r="O24" s="118">
        <f t="shared" si="2"/>
        <v>1447</v>
      </c>
      <c r="P24" s="131">
        <f>'2020'!B24</f>
        <v>1582</v>
      </c>
      <c r="Q24" s="45">
        <f t="shared" si="0"/>
        <v>135</v>
      </c>
      <c r="R24" s="62">
        <f t="shared" si="3"/>
        <v>9.3296475466482384E-2</v>
      </c>
      <c r="S24" s="112">
        <v>424558</v>
      </c>
      <c r="T24" s="124">
        <f t="shared" si="1"/>
        <v>3.4082504628342889E-3</v>
      </c>
    </row>
    <row r="25" spans="1:20" s="2" customFormat="1" ht="13.8" x14ac:dyDescent="0.3">
      <c r="A25" s="107" t="s">
        <v>16</v>
      </c>
      <c r="B25" s="105">
        <v>510</v>
      </c>
      <c r="C25" s="105">
        <v>516</v>
      </c>
      <c r="D25" s="105">
        <v>510</v>
      </c>
      <c r="E25" s="105">
        <v>524</v>
      </c>
      <c r="F25" s="105">
        <v>523</v>
      </c>
      <c r="G25" s="105">
        <v>515</v>
      </c>
      <c r="H25" s="105">
        <v>526</v>
      </c>
      <c r="I25" s="105">
        <v>528</v>
      </c>
      <c r="J25" s="105">
        <v>547</v>
      </c>
      <c r="K25" s="105">
        <v>551</v>
      </c>
      <c r="L25" s="105">
        <v>555</v>
      </c>
      <c r="M25" s="108">
        <v>555</v>
      </c>
      <c r="N25" s="38"/>
      <c r="O25" s="118">
        <f t="shared" si="2"/>
        <v>510</v>
      </c>
      <c r="P25" s="131">
        <f>'2020'!B25</f>
        <v>551</v>
      </c>
      <c r="Q25" s="45">
        <f t="shared" si="0"/>
        <v>41</v>
      </c>
      <c r="R25" s="62">
        <f t="shared" si="3"/>
        <v>8.0392156862745104E-2</v>
      </c>
      <c r="S25" s="112">
        <v>112165</v>
      </c>
      <c r="T25" s="124">
        <f t="shared" si="1"/>
        <v>4.5468729104444347E-3</v>
      </c>
    </row>
    <row r="26" spans="1:20" s="2" customFormat="1" ht="13.8" x14ac:dyDescent="0.3">
      <c r="A26" s="109" t="s">
        <v>21</v>
      </c>
      <c r="B26" s="110">
        <v>449</v>
      </c>
      <c r="C26" s="110">
        <v>458</v>
      </c>
      <c r="D26" s="10">
        <v>456</v>
      </c>
      <c r="E26" s="10">
        <v>455</v>
      </c>
      <c r="F26" s="110">
        <v>454</v>
      </c>
      <c r="G26" s="110">
        <v>454</v>
      </c>
      <c r="H26" s="110">
        <v>465</v>
      </c>
      <c r="I26" s="110">
        <v>469</v>
      </c>
      <c r="J26" s="110">
        <v>485</v>
      </c>
      <c r="K26" s="110">
        <v>485</v>
      </c>
      <c r="L26" s="110">
        <v>487</v>
      </c>
      <c r="M26" s="114">
        <v>487</v>
      </c>
      <c r="N26" s="38"/>
      <c r="O26" s="118">
        <f t="shared" si="2"/>
        <v>449</v>
      </c>
      <c r="P26" s="131">
        <f>'2020'!B26</f>
        <v>491</v>
      </c>
      <c r="Q26" s="45">
        <f t="shared" si="0"/>
        <v>42</v>
      </c>
      <c r="R26" s="62">
        <f t="shared" si="3"/>
        <v>9.3541202672605794E-2</v>
      </c>
      <c r="S26" s="112">
        <v>111428</v>
      </c>
      <c r="T26" s="124">
        <f t="shared" si="1"/>
        <v>4.029507843629967E-3</v>
      </c>
    </row>
    <row r="27" spans="1:20" s="2" customFormat="1" ht="13.8" x14ac:dyDescent="0.3">
      <c r="A27" s="107" t="s">
        <v>22</v>
      </c>
      <c r="B27" s="105">
        <v>350</v>
      </c>
      <c r="C27" s="105">
        <v>358</v>
      </c>
      <c r="D27" s="105">
        <v>359</v>
      </c>
      <c r="E27" s="105">
        <v>371</v>
      </c>
      <c r="F27" s="105">
        <v>369</v>
      </c>
      <c r="G27" s="105">
        <v>367</v>
      </c>
      <c r="H27" s="105">
        <v>375</v>
      </c>
      <c r="I27" s="105">
        <v>377</v>
      </c>
      <c r="J27" s="105">
        <v>380</v>
      </c>
      <c r="K27" s="105">
        <v>381</v>
      </c>
      <c r="L27" s="105">
        <v>387</v>
      </c>
      <c r="M27" s="108">
        <v>390</v>
      </c>
      <c r="N27" s="38"/>
      <c r="O27" s="118">
        <f t="shared" si="2"/>
        <v>350</v>
      </c>
      <c r="P27" s="131">
        <f>'2020'!B27</f>
        <v>392</v>
      </c>
      <c r="Q27" s="45">
        <f t="shared" si="0"/>
        <v>42</v>
      </c>
      <c r="R27" s="62">
        <f t="shared" si="3"/>
        <v>0.12</v>
      </c>
      <c r="S27" s="112">
        <v>51629</v>
      </c>
      <c r="T27" s="124">
        <f t="shared" si="1"/>
        <v>6.7791357570357747E-3</v>
      </c>
    </row>
    <row r="28" spans="1:20" s="2" customFormat="1" ht="13.8" x14ac:dyDescent="0.3">
      <c r="A28" s="9" t="s">
        <v>78</v>
      </c>
      <c r="B28" s="10">
        <v>530</v>
      </c>
      <c r="C28" s="10">
        <v>541</v>
      </c>
      <c r="D28" s="10">
        <v>542</v>
      </c>
      <c r="E28" s="10">
        <v>552</v>
      </c>
      <c r="F28" s="10">
        <v>553</v>
      </c>
      <c r="G28" s="10">
        <v>552</v>
      </c>
      <c r="H28" s="10">
        <v>563</v>
      </c>
      <c r="I28" s="10">
        <v>580</v>
      </c>
      <c r="J28" s="10">
        <v>600</v>
      </c>
      <c r="K28" s="10">
        <v>600</v>
      </c>
      <c r="L28" s="10">
        <v>602</v>
      </c>
      <c r="M28" s="96">
        <v>609</v>
      </c>
      <c r="N28" s="38"/>
      <c r="O28" s="118">
        <f>B28</f>
        <v>530</v>
      </c>
      <c r="P28" s="131">
        <f>'2020'!B28</f>
        <v>609</v>
      </c>
      <c r="Q28" s="51">
        <f>P28-O28</f>
        <v>79</v>
      </c>
      <c r="R28" s="46">
        <f>Q28/O28</f>
        <v>0.1490566037735849</v>
      </c>
      <c r="S28" s="112">
        <v>81284</v>
      </c>
      <c r="T28" s="124">
        <f t="shared" si="1"/>
        <v>6.5203484080507846E-3</v>
      </c>
    </row>
    <row r="29" spans="1:20" s="2" customFormat="1" ht="13.8" x14ac:dyDescent="0.3">
      <c r="A29" s="109" t="s">
        <v>20</v>
      </c>
      <c r="B29" s="110">
        <v>514</v>
      </c>
      <c r="C29" s="110">
        <v>516</v>
      </c>
      <c r="D29" s="10">
        <v>515</v>
      </c>
      <c r="E29" s="10">
        <v>524</v>
      </c>
      <c r="F29" s="110">
        <v>523</v>
      </c>
      <c r="G29" s="110">
        <v>531</v>
      </c>
      <c r="H29" s="110">
        <v>540</v>
      </c>
      <c r="I29" s="110">
        <v>556</v>
      </c>
      <c r="J29" s="110">
        <v>576</v>
      </c>
      <c r="K29" s="110">
        <v>575</v>
      </c>
      <c r="L29" s="110">
        <v>582</v>
      </c>
      <c r="M29" s="114">
        <v>584</v>
      </c>
      <c r="N29" s="38"/>
      <c r="O29" s="118">
        <f t="shared" si="2"/>
        <v>514</v>
      </c>
      <c r="P29" s="131">
        <f>'2020'!B29</f>
        <v>582</v>
      </c>
      <c r="Q29" s="45">
        <f t="shared" si="0"/>
        <v>68</v>
      </c>
      <c r="R29" s="62">
        <f t="shared" si="3"/>
        <v>0.13229571984435798</v>
      </c>
      <c r="S29" s="112">
        <v>102705</v>
      </c>
      <c r="T29" s="124">
        <f t="shared" si="1"/>
        <v>5.0046248965483668E-3</v>
      </c>
    </row>
    <row r="30" spans="1:20" s="2" customFormat="1" thickBot="1" x14ac:dyDescent="0.35">
      <c r="A30" s="107" t="s">
        <v>12</v>
      </c>
      <c r="B30" s="105">
        <v>146</v>
      </c>
      <c r="C30" s="105">
        <v>151</v>
      </c>
      <c r="D30" s="105">
        <v>149</v>
      </c>
      <c r="E30" s="105">
        <v>150</v>
      </c>
      <c r="F30" s="105">
        <v>150</v>
      </c>
      <c r="G30" s="105">
        <v>150</v>
      </c>
      <c r="H30" s="105">
        <v>152</v>
      </c>
      <c r="I30" s="105">
        <v>155</v>
      </c>
      <c r="J30" s="105">
        <v>157</v>
      </c>
      <c r="K30" s="105">
        <v>160</v>
      </c>
      <c r="L30" s="105">
        <v>163</v>
      </c>
      <c r="M30" s="108">
        <v>165</v>
      </c>
      <c r="N30" s="38"/>
      <c r="O30" s="118">
        <f t="shared" si="2"/>
        <v>146</v>
      </c>
      <c r="P30" s="132">
        <f>'2020'!B30</f>
        <v>163</v>
      </c>
      <c r="Q30" s="45">
        <f t="shared" si="0"/>
        <v>17</v>
      </c>
      <c r="R30" s="62">
        <f t="shared" si="3"/>
        <v>0.11643835616438356</v>
      </c>
      <c r="S30" s="112">
        <v>18299</v>
      </c>
      <c r="T30" s="124">
        <f t="shared" si="1"/>
        <v>7.9785780643751025E-3</v>
      </c>
    </row>
    <row r="31" spans="1:20" s="8" customFormat="1" ht="28.2" thickBot="1" x14ac:dyDescent="0.35">
      <c r="A31" s="23" t="s">
        <v>40</v>
      </c>
      <c r="B31" s="15">
        <f t="shared" ref="B31:M31" si="4">SUM(B5:B30)</f>
        <v>20164</v>
      </c>
      <c r="C31" s="15">
        <f t="shared" si="4"/>
        <v>20421</v>
      </c>
      <c r="D31" s="15">
        <f t="shared" si="4"/>
        <v>20276</v>
      </c>
      <c r="E31" s="15">
        <f t="shared" si="4"/>
        <v>20503</v>
      </c>
      <c r="F31" s="15">
        <f t="shared" si="4"/>
        <v>20542</v>
      </c>
      <c r="G31" s="15">
        <f t="shared" si="4"/>
        <v>20612</v>
      </c>
      <c r="H31" s="15">
        <f t="shared" si="4"/>
        <v>20912</v>
      </c>
      <c r="I31" s="15">
        <f t="shared" si="4"/>
        <v>21205</v>
      </c>
      <c r="J31" s="15">
        <f t="shared" si="4"/>
        <v>21426</v>
      </c>
      <c r="K31" s="15">
        <f t="shared" si="4"/>
        <v>21577</v>
      </c>
      <c r="L31" s="15">
        <f t="shared" si="4"/>
        <v>21651</v>
      </c>
      <c r="M31" s="15">
        <f t="shared" si="4"/>
        <v>21714</v>
      </c>
      <c r="N31" s="36"/>
      <c r="O31" s="54">
        <f>SUM(O6:O30)</f>
        <v>19483</v>
      </c>
      <c r="P31" s="55">
        <f>SUM(P6:P30)</f>
        <v>20973</v>
      </c>
      <c r="Q31" s="117">
        <f>P31-O31</f>
        <v>1490</v>
      </c>
      <c r="R31" s="119">
        <f>Q31/O31</f>
        <v>7.6476928604424371E-2</v>
      </c>
      <c r="S31" s="58"/>
      <c r="T31" s="55"/>
    </row>
    <row r="32" spans="1:20" s="2" customFormat="1" ht="13.8" x14ac:dyDescent="0.3">
      <c r="A32" s="18" t="s">
        <v>36</v>
      </c>
      <c r="B32" s="19">
        <f>B31-'2018'!M31</f>
        <v>95</v>
      </c>
      <c r="C32" s="19">
        <f>C31-B31</f>
        <v>257</v>
      </c>
      <c r="D32" s="19">
        <f>D31-C31</f>
        <v>-145</v>
      </c>
      <c r="E32" s="19">
        <f>E31-D31</f>
        <v>227</v>
      </c>
      <c r="F32" s="19">
        <f>F31-E31</f>
        <v>39</v>
      </c>
      <c r="G32" s="19">
        <f>G31-E31</f>
        <v>109</v>
      </c>
      <c r="H32" s="19">
        <f>H31-G31</f>
        <v>300</v>
      </c>
      <c r="I32" s="19">
        <f>I31-H31</f>
        <v>293</v>
      </c>
      <c r="J32" s="19">
        <f>J31-I31</f>
        <v>221</v>
      </c>
      <c r="K32" s="19">
        <f>K31-I31</f>
        <v>372</v>
      </c>
      <c r="L32" s="19">
        <f>L31-K31</f>
        <v>74</v>
      </c>
      <c r="M32" s="19">
        <f>M31-L31</f>
        <v>63</v>
      </c>
      <c r="N32" s="38"/>
      <c r="O32" s="38"/>
      <c r="P32" s="37"/>
      <c r="Q32" s="39"/>
      <c r="R32" s="39"/>
      <c r="S32" s="39"/>
      <c r="T32" s="39"/>
    </row>
    <row r="33" spans="1:16" s="2" customFormat="1" ht="13.8" x14ac:dyDescent="0.3">
      <c r="A33" s="8"/>
      <c r="N33" s="1"/>
      <c r="P33" s="3"/>
    </row>
    <row r="34" spans="1:16" s="2" customFormat="1" ht="13.8" x14ac:dyDescent="0.3">
      <c r="A34" s="8"/>
      <c r="N34" s="1"/>
      <c r="P34" s="3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4"/>
  <sheetViews>
    <sheetView workbookViewId="0">
      <selection activeCell="P13" sqref="P13"/>
    </sheetView>
  </sheetViews>
  <sheetFormatPr baseColWidth="10" defaultRowHeight="14.4" x14ac:dyDescent="0.3"/>
  <cols>
    <col min="1" max="1" width="24.5546875" bestFit="1" customWidth="1"/>
    <col min="2" max="2" width="6.5546875" bestFit="1" customWidth="1"/>
    <col min="3" max="3" width="5.6640625" customWidth="1"/>
    <col min="4" max="4" width="6.44140625" customWidth="1"/>
    <col min="5" max="5" width="6" bestFit="1" customWidth="1"/>
    <col min="6" max="8" width="6" customWidth="1"/>
    <col min="9" max="9" width="6.5546875" customWidth="1"/>
    <col min="10" max="11" width="6" customWidth="1"/>
    <col min="12" max="12" width="6" bestFit="1" customWidth="1"/>
    <col min="13" max="14" width="7.6640625" customWidth="1"/>
    <col min="15" max="16" width="11.44140625" customWidth="1"/>
    <col min="17" max="17" width="12.6640625" customWidth="1"/>
    <col min="18" max="18" width="12.33203125" customWidth="1"/>
  </cols>
  <sheetData>
    <row r="1" spans="1:20" s="2" customFormat="1" ht="13.8" x14ac:dyDescent="0.3">
      <c r="A1" s="138" t="s">
        <v>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"/>
      <c r="P1" s="3"/>
    </row>
    <row r="2" spans="1:20" s="2" customFormat="1" ht="13.8" x14ac:dyDescent="0.3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"/>
      <c r="P2" s="3"/>
    </row>
    <row r="3" spans="1:20" s="2" customFormat="1" thickBot="1" x14ac:dyDescent="0.35">
      <c r="A3" s="139" t="s">
        <v>42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"/>
      <c r="P3" s="3"/>
    </row>
    <row r="4" spans="1:20" s="128" customFormat="1" ht="42" thickBot="1" x14ac:dyDescent="0.35">
      <c r="A4" s="98"/>
      <c r="B4" s="116">
        <v>43102</v>
      </c>
      <c r="C4" s="116">
        <v>43133</v>
      </c>
      <c r="D4" s="116">
        <v>43161</v>
      </c>
      <c r="E4" s="116">
        <v>43193</v>
      </c>
      <c r="F4" s="116">
        <v>43221</v>
      </c>
      <c r="G4" s="116">
        <v>43252</v>
      </c>
      <c r="H4" s="116">
        <v>43284</v>
      </c>
      <c r="I4" s="116">
        <v>43313</v>
      </c>
      <c r="J4" s="116">
        <v>43344</v>
      </c>
      <c r="K4" s="116">
        <v>43375</v>
      </c>
      <c r="L4" s="116">
        <v>43409</v>
      </c>
      <c r="M4" s="116">
        <v>43438</v>
      </c>
      <c r="N4" s="101"/>
      <c r="O4" s="65" t="s">
        <v>75</v>
      </c>
      <c r="P4" s="66" t="s">
        <v>76</v>
      </c>
      <c r="Q4" s="65" t="s">
        <v>48</v>
      </c>
      <c r="R4" s="66" t="s">
        <v>49</v>
      </c>
      <c r="S4" s="65" t="s">
        <v>51</v>
      </c>
      <c r="T4" s="66" t="s">
        <v>77</v>
      </c>
    </row>
    <row r="5" spans="1:20" s="128" customFormat="1" ht="13.8" x14ac:dyDescent="0.3">
      <c r="A5" s="121" t="s">
        <v>74</v>
      </c>
      <c r="B5" s="126">
        <v>625</v>
      </c>
      <c r="C5" s="126">
        <v>627</v>
      </c>
      <c r="D5" s="126">
        <v>600</v>
      </c>
      <c r="E5" s="126">
        <v>611</v>
      </c>
      <c r="F5" s="126"/>
      <c r="G5" s="126">
        <v>585</v>
      </c>
      <c r="H5" s="126">
        <v>636</v>
      </c>
      <c r="I5" s="126">
        <v>659</v>
      </c>
      <c r="J5" s="126"/>
      <c r="K5" s="126">
        <v>703</v>
      </c>
      <c r="L5" s="126">
        <v>655</v>
      </c>
      <c r="M5" s="127">
        <v>685</v>
      </c>
      <c r="N5" s="101"/>
      <c r="O5" s="40">
        <f>B5</f>
        <v>625</v>
      </c>
      <c r="P5" s="130">
        <f>'2019'!B5</f>
        <v>681</v>
      </c>
      <c r="Q5" s="45">
        <f t="shared" ref="Q5:Q30" si="0">P5-O5</f>
        <v>56</v>
      </c>
      <c r="R5" s="46">
        <f>Q5/O5</f>
        <v>8.9599999999999999E-2</v>
      </c>
      <c r="S5" s="125">
        <v>76328</v>
      </c>
      <c r="T5" s="124">
        <f>SUM(O5/S5)</f>
        <v>8.1883450372078406E-3</v>
      </c>
    </row>
    <row r="6" spans="1:20" s="2" customFormat="1" ht="13.8" x14ac:dyDescent="0.3">
      <c r="A6" s="9" t="s">
        <v>17</v>
      </c>
      <c r="B6" s="10">
        <v>404</v>
      </c>
      <c r="C6" s="10">
        <v>401</v>
      </c>
      <c r="D6" s="10">
        <v>402</v>
      </c>
      <c r="E6" s="10">
        <v>396</v>
      </c>
      <c r="F6" s="11"/>
      <c r="G6" s="10">
        <v>404</v>
      </c>
      <c r="H6" s="11">
        <v>401</v>
      </c>
      <c r="I6" s="10">
        <v>401</v>
      </c>
      <c r="J6" s="10"/>
      <c r="K6" s="10">
        <v>408</v>
      </c>
      <c r="L6" s="10">
        <v>407</v>
      </c>
      <c r="M6" s="94">
        <v>411</v>
      </c>
      <c r="N6" s="37"/>
      <c r="O6" s="40">
        <f>B6</f>
        <v>404</v>
      </c>
      <c r="P6" s="131">
        <f>'2019'!B6</f>
        <v>414</v>
      </c>
      <c r="Q6" s="45">
        <f>P6-O6</f>
        <v>10</v>
      </c>
      <c r="R6" s="46">
        <f>Q6/O6</f>
        <v>2.4752475247524754E-2</v>
      </c>
      <c r="S6" s="123">
        <v>43622</v>
      </c>
      <c r="T6" s="124">
        <f>SUM(O6/S6)</f>
        <v>9.2613818715327131E-3</v>
      </c>
    </row>
    <row r="7" spans="1:20" s="2" customFormat="1" ht="13.8" x14ac:dyDescent="0.3">
      <c r="A7" s="6" t="s">
        <v>25</v>
      </c>
      <c r="B7" s="13">
        <v>249</v>
      </c>
      <c r="C7" s="13">
        <v>249</v>
      </c>
      <c r="D7" s="105">
        <v>252</v>
      </c>
      <c r="E7" s="105">
        <v>242</v>
      </c>
      <c r="F7" s="22"/>
      <c r="G7" s="13">
        <v>250</v>
      </c>
      <c r="H7" s="22">
        <v>247</v>
      </c>
      <c r="I7" s="13">
        <v>247</v>
      </c>
      <c r="J7" s="13"/>
      <c r="K7" s="13">
        <v>259</v>
      </c>
      <c r="L7" s="13">
        <v>260</v>
      </c>
      <c r="M7" s="95">
        <v>262</v>
      </c>
      <c r="N7" s="38"/>
      <c r="O7" s="118">
        <f t="shared" ref="O7:O30" si="1">B7</f>
        <v>249</v>
      </c>
      <c r="P7" s="131">
        <f>'2019'!B7</f>
        <v>267</v>
      </c>
      <c r="Q7" s="45">
        <f>P7-O7</f>
        <v>18</v>
      </c>
      <c r="R7" s="62">
        <f t="shared" ref="R7:R30" si="2">Q7/O7</f>
        <v>7.2289156626506021E-2</v>
      </c>
      <c r="S7" s="112">
        <v>46179</v>
      </c>
      <c r="T7" s="124">
        <f t="shared" ref="T7:T30" si="3">SUM(O7/S7)</f>
        <v>5.3920613265770155E-3</v>
      </c>
    </row>
    <row r="8" spans="1:20" s="2" customFormat="1" ht="13.8" x14ac:dyDescent="0.3">
      <c r="A8" s="109" t="s">
        <v>71</v>
      </c>
      <c r="B8" s="110">
        <v>199</v>
      </c>
      <c r="C8" s="110">
        <v>195</v>
      </c>
      <c r="D8" s="10">
        <v>198</v>
      </c>
      <c r="E8" s="10">
        <v>198</v>
      </c>
      <c r="F8" s="110"/>
      <c r="G8" s="110">
        <v>203</v>
      </c>
      <c r="H8" s="110">
        <v>202</v>
      </c>
      <c r="I8" s="110">
        <v>201</v>
      </c>
      <c r="J8" s="110"/>
      <c r="K8" s="110">
        <v>209</v>
      </c>
      <c r="L8" s="110">
        <v>208</v>
      </c>
      <c r="M8" s="111">
        <v>212</v>
      </c>
      <c r="N8" s="38"/>
      <c r="O8" s="118">
        <f t="shared" si="1"/>
        <v>199</v>
      </c>
      <c r="P8" s="131">
        <f>'2019'!B8</f>
        <v>213</v>
      </c>
      <c r="Q8" s="45">
        <f>P8-O8</f>
        <v>14</v>
      </c>
      <c r="R8" s="62">
        <f>Q8/O8</f>
        <v>7.0351758793969849E-2</v>
      </c>
      <c r="S8" s="112">
        <v>51217</v>
      </c>
      <c r="T8" s="124">
        <f t="shared" si="3"/>
        <v>3.8854286662631547E-3</v>
      </c>
    </row>
    <row r="9" spans="1:20" s="2" customFormat="1" ht="13.8" x14ac:dyDescent="0.3">
      <c r="A9" s="107" t="s">
        <v>26</v>
      </c>
      <c r="B9" s="105">
        <v>2777</v>
      </c>
      <c r="C9" s="105">
        <v>2781</v>
      </c>
      <c r="D9" s="105">
        <v>2811</v>
      </c>
      <c r="E9" s="105">
        <v>2790</v>
      </c>
      <c r="F9" s="105"/>
      <c r="G9" s="105">
        <v>2878</v>
      </c>
      <c r="H9" s="105">
        <v>2900</v>
      </c>
      <c r="I9" s="105">
        <v>2891</v>
      </c>
      <c r="J9" s="105"/>
      <c r="K9" s="105">
        <v>2933</v>
      </c>
      <c r="L9" s="105">
        <v>2995</v>
      </c>
      <c r="M9" s="108">
        <v>3061</v>
      </c>
      <c r="N9" s="38"/>
      <c r="O9" s="118">
        <f t="shared" si="1"/>
        <v>2777</v>
      </c>
      <c r="P9" s="131">
        <f>'2019'!B9</f>
        <v>3066</v>
      </c>
      <c r="Q9" s="45">
        <f t="shared" si="0"/>
        <v>289</v>
      </c>
      <c r="R9" s="62">
        <f t="shared" si="2"/>
        <v>0.10406913935902053</v>
      </c>
      <c r="S9" s="112">
        <v>334509</v>
      </c>
      <c r="T9" s="124">
        <f t="shared" si="3"/>
        <v>8.3017198341449709E-3</v>
      </c>
    </row>
    <row r="10" spans="1:20" s="2" customFormat="1" ht="13.8" x14ac:dyDescent="0.3">
      <c r="A10" s="109" t="s">
        <v>24</v>
      </c>
      <c r="B10" s="110">
        <v>2697</v>
      </c>
      <c r="C10" s="110">
        <v>2683</v>
      </c>
      <c r="D10" s="10">
        <v>2689</v>
      </c>
      <c r="E10" s="10">
        <v>2662</v>
      </c>
      <c r="F10" s="110"/>
      <c r="G10" s="110">
        <v>2756</v>
      </c>
      <c r="H10" s="110">
        <v>2768</v>
      </c>
      <c r="I10" s="110">
        <v>2754</v>
      </c>
      <c r="J10" s="110"/>
      <c r="K10" s="110">
        <v>2770</v>
      </c>
      <c r="L10" s="110">
        <v>2786</v>
      </c>
      <c r="M10" s="114">
        <v>2888</v>
      </c>
      <c r="N10" s="38"/>
      <c r="O10" s="118">
        <f t="shared" si="1"/>
        <v>2697</v>
      </c>
      <c r="P10" s="131">
        <f>'2019'!B10</f>
        <v>2908</v>
      </c>
      <c r="Q10" s="45">
        <f t="shared" si="0"/>
        <v>211</v>
      </c>
      <c r="R10" s="62">
        <f t="shared" si="2"/>
        <v>7.8235076010381904E-2</v>
      </c>
      <c r="S10" s="112">
        <v>1175173</v>
      </c>
      <c r="T10" s="124">
        <f t="shared" si="3"/>
        <v>2.2949812495692123E-3</v>
      </c>
    </row>
    <row r="11" spans="1:20" s="2" customFormat="1" ht="13.8" x14ac:dyDescent="0.3">
      <c r="A11" s="107" t="s">
        <v>23</v>
      </c>
      <c r="B11" s="105">
        <v>1240</v>
      </c>
      <c r="C11" s="105">
        <v>1234</v>
      </c>
      <c r="D11" s="105">
        <v>1237</v>
      </c>
      <c r="E11" s="105">
        <v>1221</v>
      </c>
      <c r="F11" s="105"/>
      <c r="G11" s="105">
        <v>1247</v>
      </c>
      <c r="H11" s="105">
        <v>1252</v>
      </c>
      <c r="I11" s="105">
        <v>1249</v>
      </c>
      <c r="J11" s="105"/>
      <c r="K11" s="105">
        <v>1263</v>
      </c>
      <c r="L11" s="105">
        <v>1253</v>
      </c>
      <c r="M11" s="108">
        <v>1266</v>
      </c>
      <c r="N11" s="38"/>
      <c r="O11" s="118">
        <f t="shared" si="1"/>
        <v>1240</v>
      </c>
      <c r="P11" s="131">
        <f>'2019'!B11</f>
        <v>1275</v>
      </c>
      <c r="Q11" s="45">
        <f t="shared" si="0"/>
        <v>35</v>
      </c>
      <c r="R11" s="62">
        <f t="shared" si="2"/>
        <v>2.8225806451612902E-2</v>
      </c>
      <c r="S11" s="112">
        <v>389856</v>
      </c>
      <c r="T11" s="124">
        <f t="shared" si="3"/>
        <v>3.1806615776081423E-3</v>
      </c>
    </row>
    <row r="12" spans="1:20" s="2" customFormat="1" ht="13.8" x14ac:dyDescent="0.3">
      <c r="A12" s="109" t="s">
        <v>34</v>
      </c>
      <c r="B12" s="110">
        <v>1283</v>
      </c>
      <c r="C12" s="110">
        <v>1290</v>
      </c>
      <c r="D12" s="10">
        <v>1313</v>
      </c>
      <c r="E12" s="10">
        <v>1307</v>
      </c>
      <c r="F12" s="110"/>
      <c r="G12" s="110">
        <v>1349</v>
      </c>
      <c r="H12" s="110">
        <v>1357</v>
      </c>
      <c r="I12" s="110">
        <v>1365</v>
      </c>
      <c r="J12" s="110"/>
      <c r="K12" s="110">
        <v>1401</v>
      </c>
      <c r="L12" s="110">
        <v>1413</v>
      </c>
      <c r="M12" s="114">
        <v>1427</v>
      </c>
      <c r="N12" s="38"/>
      <c r="O12" s="118">
        <f t="shared" si="1"/>
        <v>1283</v>
      </c>
      <c r="P12" s="131">
        <f>'2019'!B12</f>
        <v>1426</v>
      </c>
      <c r="Q12" s="45">
        <f t="shared" si="0"/>
        <v>143</v>
      </c>
      <c r="R12" s="62">
        <f t="shared" si="2"/>
        <v>0.11145752143413874</v>
      </c>
      <c r="S12" s="112">
        <v>226832</v>
      </c>
      <c r="T12" s="124">
        <f t="shared" si="3"/>
        <v>5.6561684418424208E-3</v>
      </c>
    </row>
    <row r="13" spans="1:20" s="2" customFormat="1" ht="13.8" x14ac:dyDescent="0.3">
      <c r="A13" s="107" t="s">
        <v>33</v>
      </c>
      <c r="B13" s="105">
        <v>551</v>
      </c>
      <c r="C13" s="105">
        <v>550</v>
      </c>
      <c r="D13" s="105">
        <v>554</v>
      </c>
      <c r="E13" s="105">
        <v>552</v>
      </c>
      <c r="F13" s="105"/>
      <c r="G13" s="105">
        <v>567</v>
      </c>
      <c r="H13" s="105">
        <v>566</v>
      </c>
      <c r="I13" s="105">
        <v>562</v>
      </c>
      <c r="J13" s="105"/>
      <c r="K13" s="105">
        <v>571</v>
      </c>
      <c r="L13" s="105">
        <v>574</v>
      </c>
      <c r="M13" s="108">
        <v>592</v>
      </c>
      <c r="N13" s="38"/>
      <c r="O13" s="118">
        <f t="shared" si="1"/>
        <v>551</v>
      </c>
      <c r="P13" s="131">
        <f>'2019'!B13</f>
        <v>592</v>
      </c>
      <c r="Q13" s="45">
        <f t="shared" si="0"/>
        <v>41</v>
      </c>
      <c r="R13" s="62">
        <f t="shared" si="2"/>
        <v>7.441016333938294E-2</v>
      </c>
      <c r="S13" s="112">
        <v>92411</v>
      </c>
      <c r="T13" s="124">
        <f t="shared" si="3"/>
        <v>5.9624936425317328E-3</v>
      </c>
    </row>
    <row r="14" spans="1:20" s="2" customFormat="1" ht="13.8" x14ac:dyDescent="0.3">
      <c r="A14" s="109" t="s">
        <v>35</v>
      </c>
      <c r="B14" s="110">
        <v>235</v>
      </c>
      <c r="C14" s="110">
        <v>233</v>
      </c>
      <c r="D14" s="10">
        <v>234</v>
      </c>
      <c r="E14" s="10">
        <v>235</v>
      </c>
      <c r="F14" s="110"/>
      <c r="G14" s="110">
        <v>240</v>
      </c>
      <c r="H14" s="110">
        <v>250</v>
      </c>
      <c r="I14" s="110">
        <v>252</v>
      </c>
      <c r="J14" s="110"/>
      <c r="K14" s="110">
        <v>253</v>
      </c>
      <c r="L14" s="110">
        <v>251</v>
      </c>
      <c r="M14" s="114">
        <v>255</v>
      </c>
      <c r="N14" s="38"/>
      <c r="O14" s="118">
        <f t="shared" si="1"/>
        <v>235</v>
      </c>
      <c r="P14" s="131">
        <f>'2019'!B14</f>
        <v>255</v>
      </c>
      <c r="Q14" s="45">
        <f t="shared" si="0"/>
        <v>20</v>
      </c>
      <c r="R14" s="62">
        <f t="shared" si="2"/>
        <v>8.5106382978723402E-2</v>
      </c>
      <c r="S14" s="112">
        <v>96205</v>
      </c>
      <c r="T14" s="124">
        <f t="shared" si="3"/>
        <v>2.4427004833428617E-3</v>
      </c>
    </row>
    <row r="15" spans="1:20" s="2" customFormat="1" ht="13.8" x14ac:dyDescent="0.3">
      <c r="A15" s="107" t="s">
        <v>19</v>
      </c>
      <c r="B15" s="105">
        <v>1204</v>
      </c>
      <c r="C15" s="105">
        <v>1200</v>
      </c>
      <c r="D15" s="105">
        <v>1226</v>
      </c>
      <c r="E15" s="105">
        <v>1208</v>
      </c>
      <c r="F15" s="105"/>
      <c r="G15" s="105">
        <v>1217</v>
      </c>
      <c r="H15" s="105">
        <v>1219</v>
      </c>
      <c r="I15" s="105">
        <v>1228</v>
      </c>
      <c r="J15" s="105"/>
      <c r="K15" s="105">
        <v>1228</v>
      </c>
      <c r="L15" s="105">
        <v>1214</v>
      </c>
      <c r="M15" s="108">
        <v>1235</v>
      </c>
      <c r="N15" s="38"/>
      <c r="O15" s="118">
        <f t="shared" si="1"/>
        <v>1204</v>
      </c>
      <c r="P15" s="131">
        <f>'2019'!B15</f>
        <v>1239</v>
      </c>
      <c r="Q15" s="45">
        <f t="shared" si="0"/>
        <v>35</v>
      </c>
      <c r="R15" s="62">
        <f t="shared" si="2"/>
        <v>2.9069767441860465E-2</v>
      </c>
      <c r="S15" s="112">
        <v>409688</v>
      </c>
      <c r="T15" s="124">
        <f t="shared" si="3"/>
        <v>2.9388217375173301E-3</v>
      </c>
    </row>
    <row r="16" spans="1:20" s="2" customFormat="1" ht="13.8" x14ac:dyDescent="0.3">
      <c r="A16" s="109" t="s">
        <v>14</v>
      </c>
      <c r="B16" s="110">
        <v>396</v>
      </c>
      <c r="C16" s="110">
        <v>398</v>
      </c>
      <c r="D16" s="10">
        <v>398</v>
      </c>
      <c r="E16" s="10">
        <v>407</v>
      </c>
      <c r="F16" s="110"/>
      <c r="G16" s="110">
        <v>420</v>
      </c>
      <c r="H16" s="110">
        <v>421</v>
      </c>
      <c r="I16" s="110">
        <v>421</v>
      </c>
      <c r="J16" s="110"/>
      <c r="K16" s="110">
        <v>421</v>
      </c>
      <c r="L16" s="110">
        <v>422</v>
      </c>
      <c r="M16" s="114">
        <v>426</v>
      </c>
      <c r="N16" s="38"/>
      <c r="O16" s="118">
        <f t="shared" si="1"/>
        <v>396</v>
      </c>
      <c r="P16" s="131">
        <f>'2019'!B16</f>
        <v>428</v>
      </c>
      <c r="Q16" s="45">
        <f t="shared" si="0"/>
        <v>32</v>
      </c>
      <c r="R16" s="62">
        <f t="shared" si="2"/>
        <v>8.0808080808080815E-2</v>
      </c>
      <c r="S16" s="112">
        <v>66805</v>
      </c>
      <c r="T16" s="124">
        <f t="shared" si="3"/>
        <v>5.9277000224534091E-3</v>
      </c>
    </row>
    <row r="17" spans="1:20" s="2" customFormat="1" ht="13.8" x14ac:dyDescent="0.3">
      <c r="A17" s="107" t="s">
        <v>18</v>
      </c>
      <c r="B17" s="105">
        <v>476</v>
      </c>
      <c r="C17" s="105">
        <v>475</v>
      </c>
      <c r="D17" s="105">
        <v>469</v>
      </c>
      <c r="E17" s="105">
        <v>473</v>
      </c>
      <c r="F17" s="105"/>
      <c r="G17" s="105">
        <v>486</v>
      </c>
      <c r="H17" s="105">
        <v>484</v>
      </c>
      <c r="I17" s="105">
        <v>482</v>
      </c>
      <c r="J17" s="105"/>
      <c r="K17" s="105">
        <v>486</v>
      </c>
      <c r="L17" s="105">
        <v>495</v>
      </c>
      <c r="M17" s="108">
        <v>511</v>
      </c>
      <c r="N17" s="38"/>
      <c r="O17" s="118">
        <f t="shared" si="1"/>
        <v>476</v>
      </c>
      <c r="P17" s="131">
        <f>'2019'!B17</f>
        <v>508</v>
      </c>
      <c r="Q17" s="45">
        <f t="shared" si="0"/>
        <v>32</v>
      </c>
      <c r="R17" s="62">
        <f t="shared" si="2"/>
        <v>6.7226890756302518E-2</v>
      </c>
      <c r="S17" s="112">
        <v>90521</v>
      </c>
      <c r="T17" s="124">
        <f t="shared" si="3"/>
        <v>5.2584483158604079E-3</v>
      </c>
    </row>
    <row r="18" spans="1:20" s="2" customFormat="1" ht="13.8" x14ac:dyDescent="0.3">
      <c r="A18" s="109" t="s">
        <v>27</v>
      </c>
      <c r="B18" s="110">
        <v>356</v>
      </c>
      <c r="C18" s="110">
        <v>360</v>
      </c>
      <c r="D18" s="10">
        <v>363</v>
      </c>
      <c r="E18" s="10">
        <v>363</v>
      </c>
      <c r="F18" s="110"/>
      <c r="G18" s="110">
        <v>369</v>
      </c>
      <c r="H18" s="110">
        <v>374</v>
      </c>
      <c r="I18" s="110">
        <v>372</v>
      </c>
      <c r="J18" s="110"/>
      <c r="K18" s="110">
        <v>393</v>
      </c>
      <c r="L18" s="110">
        <v>396</v>
      </c>
      <c r="M18" s="114">
        <v>404</v>
      </c>
      <c r="N18" s="38"/>
      <c r="O18" s="118">
        <f t="shared" si="1"/>
        <v>356</v>
      </c>
      <c r="P18" s="131">
        <f>'2019'!B18</f>
        <v>405</v>
      </c>
      <c r="Q18" s="45">
        <f t="shared" si="0"/>
        <v>49</v>
      </c>
      <c r="R18" s="62">
        <f t="shared" si="2"/>
        <v>0.13764044943820225</v>
      </c>
      <c r="S18" s="112">
        <v>49763</v>
      </c>
      <c r="T18" s="124">
        <f t="shared" si="3"/>
        <v>7.1539095311777823E-3</v>
      </c>
    </row>
    <row r="19" spans="1:20" s="2" customFormat="1" ht="13.8" x14ac:dyDescent="0.3">
      <c r="A19" s="107" t="s">
        <v>28</v>
      </c>
      <c r="B19" s="105">
        <v>599</v>
      </c>
      <c r="C19" s="105">
        <v>598</v>
      </c>
      <c r="D19" s="105">
        <v>601</v>
      </c>
      <c r="E19" s="105">
        <v>608</v>
      </c>
      <c r="F19" s="105"/>
      <c r="G19" s="105">
        <v>630</v>
      </c>
      <c r="H19" s="105">
        <v>631</v>
      </c>
      <c r="I19" s="105">
        <v>633</v>
      </c>
      <c r="J19" s="105"/>
      <c r="K19" s="105">
        <v>638</v>
      </c>
      <c r="L19" s="105">
        <v>628</v>
      </c>
      <c r="M19" s="108">
        <v>647</v>
      </c>
      <c r="N19" s="38"/>
      <c r="O19" s="118">
        <f t="shared" si="1"/>
        <v>599</v>
      </c>
      <c r="P19" s="131">
        <f>'2019'!B20</f>
        <v>657</v>
      </c>
      <c r="Q19" s="45">
        <f t="shared" si="0"/>
        <v>58</v>
      </c>
      <c r="R19" s="62">
        <f t="shared" si="2"/>
        <v>9.6828046744574292E-2</v>
      </c>
      <c r="S19" s="112">
        <v>128004</v>
      </c>
      <c r="T19" s="124">
        <f t="shared" si="3"/>
        <v>4.6795412643354899E-3</v>
      </c>
    </row>
    <row r="20" spans="1:20" s="2" customFormat="1" ht="13.8" x14ac:dyDescent="0.3">
      <c r="A20" s="109" t="s">
        <v>15</v>
      </c>
      <c r="B20" s="110">
        <v>454</v>
      </c>
      <c r="C20" s="110">
        <v>456</v>
      </c>
      <c r="D20" s="10">
        <v>461</v>
      </c>
      <c r="E20" s="10">
        <v>459</v>
      </c>
      <c r="F20" s="110"/>
      <c r="G20" s="110">
        <v>471</v>
      </c>
      <c r="H20" s="110">
        <v>470</v>
      </c>
      <c r="I20" s="110">
        <v>472</v>
      </c>
      <c r="J20" s="110"/>
      <c r="K20" s="110">
        <v>479</v>
      </c>
      <c r="L20" s="110">
        <v>470</v>
      </c>
      <c r="M20" s="114">
        <v>472</v>
      </c>
      <c r="N20" s="38"/>
      <c r="O20" s="118">
        <f t="shared" si="1"/>
        <v>454</v>
      </c>
      <c r="P20" s="131">
        <f>'2019'!B19</f>
        <v>472</v>
      </c>
      <c r="Q20" s="45">
        <f t="shared" si="0"/>
        <v>18</v>
      </c>
      <c r="R20" s="62">
        <f t="shared" si="2"/>
        <v>3.9647577092511016E-2</v>
      </c>
      <c r="S20" s="112">
        <v>136325</v>
      </c>
      <c r="T20" s="124">
        <f t="shared" si="3"/>
        <v>3.3302769117916744E-3</v>
      </c>
    </row>
    <row r="21" spans="1:20" s="2" customFormat="1" ht="13.8" x14ac:dyDescent="0.3">
      <c r="A21" s="107" t="s">
        <v>32</v>
      </c>
      <c r="B21" s="105">
        <v>605</v>
      </c>
      <c r="C21" s="105">
        <v>600</v>
      </c>
      <c r="D21" s="105">
        <v>600</v>
      </c>
      <c r="E21" s="105">
        <v>605</v>
      </c>
      <c r="F21" s="105"/>
      <c r="G21" s="105">
        <v>616</v>
      </c>
      <c r="H21" s="105">
        <v>611</v>
      </c>
      <c r="I21" s="105">
        <v>614</v>
      </c>
      <c r="J21" s="105"/>
      <c r="K21" s="105">
        <v>631</v>
      </c>
      <c r="L21" s="105">
        <v>636</v>
      </c>
      <c r="M21" s="108">
        <v>645</v>
      </c>
      <c r="N21" s="38"/>
      <c r="O21" s="118">
        <f t="shared" si="1"/>
        <v>605</v>
      </c>
      <c r="P21" s="131">
        <f>'2019'!B21</f>
        <v>652</v>
      </c>
      <c r="Q21" s="45">
        <f t="shared" si="0"/>
        <v>47</v>
      </c>
      <c r="R21" s="62">
        <f t="shared" si="2"/>
        <v>7.768595041322314E-2</v>
      </c>
      <c r="S21" s="112">
        <v>105810</v>
      </c>
      <c r="T21" s="124">
        <f t="shared" si="3"/>
        <v>5.7177960495227295E-3</v>
      </c>
    </row>
    <row r="22" spans="1:20" s="2" customFormat="1" ht="13.8" x14ac:dyDescent="0.3">
      <c r="A22" s="109" t="s">
        <v>29</v>
      </c>
      <c r="B22" s="110">
        <v>644</v>
      </c>
      <c r="C22" s="110">
        <v>650</v>
      </c>
      <c r="D22" s="10">
        <v>651</v>
      </c>
      <c r="E22" s="10">
        <v>644</v>
      </c>
      <c r="F22" s="110"/>
      <c r="G22" s="110">
        <v>659</v>
      </c>
      <c r="H22" s="110">
        <v>633</v>
      </c>
      <c r="I22" s="110">
        <v>662</v>
      </c>
      <c r="J22" s="110"/>
      <c r="K22" s="110">
        <v>668</v>
      </c>
      <c r="L22" s="110">
        <v>667</v>
      </c>
      <c r="M22" s="114">
        <v>678</v>
      </c>
      <c r="N22" s="38"/>
      <c r="O22" s="118">
        <f t="shared" si="1"/>
        <v>644</v>
      </c>
      <c r="P22" s="131">
        <f>'2019'!B22</f>
        <v>677</v>
      </c>
      <c r="Q22" s="45">
        <f t="shared" si="0"/>
        <v>33</v>
      </c>
      <c r="R22" s="62">
        <f t="shared" si="2"/>
        <v>5.124223602484472E-2</v>
      </c>
      <c r="S22" s="112">
        <v>100301</v>
      </c>
      <c r="T22" s="124">
        <f t="shared" si="3"/>
        <v>6.4206737719464408E-3</v>
      </c>
    </row>
    <row r="23" spans="1:20" s="2" customFormat="1" ht="13.8" x14ac:dyDescent="0.3">
      <c r="A23" s="107" t="s">
        <v>13</v>
      </c>
      <c r="B23" s="105">
        <v>82</v>
      </c>
      <c r="C23" s="105">
        <v>82</v>
      </c>
      <c r="D23" s="105">
        <v>81</v>
      </c>
      <c r="E23" s="105">
        <v>81</v>
      </c>
      <c r="F23" s="105"/>
      <c r="G23" s="105">
        <v>85</v>
      </c>
      <c r="H23" s="105">
        <v>82</v>
      </c>
      <c r="I23" s="105">
        <v>82</v>
      </c>
      <c r="J23" s="105"/>
      <c r="K23" s="105">
        <v>83</v>
      </c>
      <c r="L23" s="105">
        <v>81</v>
      </c>
      <c r="M23" s="108">
        <v>83</v>
      </c>
      <c r="N23" s="38"/>
      <c r="O23" s="118">
        <f t="shared" si="1"/>
        <v>82</v>
      </c>
      <c r="P23" s="131">
        <f>'2019'!B23</f>
        <v>83</v>
      </c>
      <c r="Q23" s="45">
        <f t="shared" si="0"/>
        <v>1</v>
      </c>
      <c r="R23" s="62">
        <f>Q23/O23</f>
        <v>1.2195121951219513E-2</v>
      </c>
      <c r="S23" s="112">
        <v>14471</v>
      </c>
      <c r="T23" s="124">
        <f t="shared" si="3"/>
        <v>5.6665054246423886E-3</v>
      </c>
    </row>
    <row r="24" spans="1:20" s="2" customFormat="1" ht="13.8" x14ac:dyDescent="0.3">
      <c r="A24" s="109" t="s">
        <v>70</v>
      </c>
      <c r="B24" s="110">
        <v>1352</v>
      </c>
      <c r="C24" s="110">
        <v>1339</v>
      </c>
      <c r="D24" s="10">
        <v>1336</v>
      </c>
      <c r="E24" s="10">
        <v>1342</v>
      </c>
      <c r="F24" s="110"/>
      <c r="G24" s="110">
        <v>1389</v>
      </c>
      <c r="H24" s="110">
        <v>1388</v>
      </c>
      <c r="I24" s="110">
        <v>1388</v>
      </c>
      <c r="J24" s="110"/>
      <c r="K24" s="110">
        <v>1381</v>
      </c>
      <c r="L24" s="110">
        <v>1390</v>
      </c>
      <c r="M24" s="114">
        <v>1436</v>
      </c>
      <c r="N24" s="38"/>
      <c r="O24" s="118">
        <f t="shared" si="1"/>
        <v>1352</v>
      </c>
      <c r="P24" s="131">
        <f>'2019'!B24</f>
        <v>1447</v>
      </c>
      <c r="Q24" s="45">
        <f t="shared" si="0"/>
        <v>95</v>
      </c>
      <c r="R24" s="62">
        <f t="shared" si="2"/>
        <v>7.026627218934911E-2</v>
      </c>
      <c r="S24" s="112">
        <v>424558</v>
      </c>
      <c r="T24" s="124">
        <f t="shared" si="3"/>
        <v>3.1844883384602339E-3</v>
      </c>
    </row>
    <row r="25" spans="1:20" s="2" customFormat="1" ht="13.8" x14ac:dyDescent="0.3">
      <c r="A25" s="107" t="s">
        <v>16</v>
      </c>
      <c r="B25" s="105">
        <v>475</v>
      </c>
      <c r="C25" s="105">
        <v>472</v>
      </c>
      <c r="D25" s="105">
        <v>472</v>
      </c>
      <c r="E25" s="105">
        <v>456</v>
      </c>
      <c r="F25" s="105"/>
      <c r="G25" s="105">
        <v>477</v>
      </c>
      <c r="H25" s="105">
        <v>476</v>
      </c>
      <c r="I25" s="105">
        <v>476</v>
      </c>
      <c r="J25" s="105"/>
      <c r="K25" s="105">
        <v>490</v>
      </c>
      <c r="L25" s="105">
        <v>494</v>
      </c>
      <c r="M25" s="108">
        <v>502</v>
      </c>
      <c r="N25" s="38"/>
      <c r="O25" s="118">
        <f t="shared" si="1"/>
        <v>475</v>
      </c>
      <c r="P25" s="131">
        <f>'2019'!B25</f>
        <v>510</v>
      </c>
      <c r="Q25" s="45">
        <f t="shared" si="0"/>
        <v>35</v>
      </c>
      <c r="R25" s="62">
        <f t="shared" si="2"/>
        <v>7.3684210526315783E-2</v>
      </c>
      <c r="S25" s="112">
        <v>112165</v>
      </c>
      <c r="T25" s="124">
        <f t="shared" si="3"/>
        <v>4.2348326126688358E-3</v>
      </c>
    </row>
    <row r="26" spans="1:20" s="2" customFormat="1" ht="13.8" x14ac:dyDescent="0.3">
      <c r="A26" s="109" t="s">
        <v>21</v>
      </c>
      <c r="B26" s="110">
        <v>425</v>
      </c>
      <c r="C26" s="110">
        <v>427</v>
      </c>
      <c r="D26" s="10">
        <v>431</v>
      </c>
      <c r="E26" s="10">
        <v>431</v>
      </c>
      <c r="F26" s="110"/>
      <c r="G26" s="110">
        <v>437</v>
      </c>
      <c r="H26" s="110">
        <v>435</v>
      </c>
      <c r="I26" s="110">
        <v>438</v>
      </c>
      <c r="J26" s="110"/>
      <c r="K26" s="110">
        <v>439</v>
      </c>
      <c r="L26" s="110">
        <v>437</v>
      </c>
      <c r="M26" s="114">
        <v>443</v>
      </c>
      <c r="N26" s="38"/>
      <c r="O26" s="118">
        <f t="shared" si="1"/>
        <v>425</v>
      </c>
      <c r="P26" s="131">
        <f>'2019'!B26</f>
        <v>449</v>
      </c>
      <c r="Q26" s="45">
        <f t="shared" si="0"/>
        <v>24</v>
      </c>
      <c r="R26" s="62">
        <f t="shared" si="2"/>
        <v>5.647058823529412E-2</v>
      </c>
      <c r="S26" s="112">
        <v>111428</v>
      </c>
      <c r="T26" s="124">
        <f t="shared" si="3"/>
        <v>3.8141221237031984E-3</v>
      </c>
    </row>
    <row r="27" spans="1:20" s="2" customFormat="1" ht="13.8" x14ac:dyDescent="0.3">
      <c r="A27" s="107" t="s">
        <v>22</v>
      </c>
      <c r="B27" s="105">
        <v>392</v>
      </c>
      <c r="C27" s="105">
        <v>394</v>
      </c>
      <c r="D27" s="105">
        <v>403</v>
      </c>
      <c r="E27" s="105">
        <v>393</v>
      </c>
      <c r="F27" s="105"/>
      <c r="G27" s="105">
        <v>333</v>
      </c>
      <c r="H27" s="105">
        <v>338</v>
      </c>
      <c r="I27" s="105">
        <v>337</v>
      </c>
      <c r="J27" s="105"/>
      <c r="K27" s="105">
        <v>347</v>
      </c>
      <c r="L27" s="105">
        <v>348</v>
      </c>
      <c r="M27" s="108">
        <v>349</v>
      </c>
      <c r="N27" s="38"/>
      <c r="O27" s="118">
        <f t="shared" si="1"/>
        <v>392</v>
      </c>
      <c r="P27" s="131">
        <f>'2019'!B27</f>
        <v>350</v>
      </c>
      <c r="Q27" s="45">
        <f t="shared" si="0"/>
        <v>-42</v>
      </c>
      <c r="R27" s="62">
        <f t="shared" si="2"/>
        <v>-0.10714285714285714</v>
      </c>
      <c r="S27" s="112">
        <v>64034</v>
      </c>
      <c r="T27" s="124">
        <f t="shared" si="3"/>
        <v>6.1217478214698438E-3</v>
      </c>
    </row>
    <row r="28" spans="1:20" s="2" customFormat="1" ht="13.8" x14ac:dyDescent="0.3">
      <c r="A28" s="109" t="s">
        <v>20</v>
      </c>
      <c r="B28" s="110">
        <v>468</v>
      </c>
      <c r="C28" s="110">
        <v>466</v>
      </c>
      <c r="D28" s="10">
        <v>470</v>
      </c>
      <c r="E28" s="10">
        <v>467</v>
      </c>
      <c r="F28" s="110"/>
      <c r="G28" s="110">
        <v>481</v>
      </c>
      <c r="H28" s="110">
        <v>488</v>
      </c>
      <c r="I28" s="110">
        <v>483</v>
      </c>
      <c r="J28" s="110"/>
      <c r="K28" s="110">
        <v>491</v>
      </c>
      <c r="L28" s="110">
        <v>489</v>
      </c>
      <c r="M28" s="114">
        <v>510</v>
      </c>
      <c r="N28" s="38"/>
      <c r="O28" s="118">
        <f t="shared" si="1"/>
        <v>468</v>
      </c>
      <c r="P28" s="131">
        <f>'2019'!B29</f>
        <v>514</v>
      </c>
      <c r="Q28" s="45">
        <f t="shared" si="0"/>
        <v>46</v>
      </c>
      <c r="R28" s="62">
        <f t="shared" si="2"/>
        <v>9.8290598290598288E-2</v>
      </c>
      <c r="S28" s="112">
        <v>102705</v>
      </c>
      <c r="T28" s="124">
        <f t="shared" si="3"/>
        <v>4.556740178180225E-3</v>
      </c>
    </row>
    <row r="29" spans="1:20" s="2" customFormat="1" ht="13.8" x14ac:dyDescent="0.3">
      <c r="A29" s="107" t="s">
        <v>12</v>
      </c>
      <c r="B29" s="105">
        <v>134</v>
      </c>
      <c r="C29" s="105">
        <v>134</v>
      </c>
      <c r="D29" s="105">
        <v>137</v>
      </c>
      <c r="E29" s="105">
        <v>135</v>
      </c>
      <c r="F29" s="105"/>
      <c r="G29" s="105">
        <v>138</v>
      </c>
      <c r="H29" s="105">
        <v>135</v>
      </c>
      <c r="I29" s="105">
        <v>135</v>
      </c>
      <c r="J29" s="105"/>
      <c r="K29" s="105">
        <v>143</v>
      </c>
      <c r="L29" s="105">
        <v>143</v>
      </c>
      <c r="M29" s="108">
        <v>145</v>
      </c>
      <c r="N29" s="38"/>
      <c r="O29" s="118">
        <f t="shared" si="1"/>
        <v>134</v>
      </c>
      <c r="P29" s="131">
        <f>'2019'!B30</f>
        <v>146</v>
      </c>
      <c r="Q29" s="45">
        <f t="shared" si="0"/>
        <v>12</v>
      </c>
      <c r="R29" s="62">
        <f t="shared" si="2"/>
        <v>8.9552238805970144E-2</v>
      </c>
      <c r="S29" s="112">
        <v>18299</v>
      </c>
      <c r="T29" s="124">
        <f t="shared" si="3"/>
        <v>7.3228045248374231E-3</v>
      </c>
    </row>
    <row r="30" spans="1:20" s="2" customFormat="1" thickBot="1" x14ac:dyDescent="0.35">
      <c r="A30" s="9" t="s">
        <v>78</v>
      </c>
      <c r="B30" s="10">
        <v>429</v>
      </c>
      <c r="C30" s="10">
        <v>433</v>
      </c>
      <c r="D30" s="10">
        <v>428</v>
      </c>
      <c r="E30" s="10">
        <v>425</v>
      </c>
      <c r="F30" s="10"/>
      <c r="G30" s="10">
        <v>515</v>
      </c>
      <c r="H30" s="10">
        <v>512</v>
      </c>
      <c r="I30" s="10">
        <v>510</v>
      </c>
      <c r="J30" s="10"/>
      <c r="K30" s="10">
        <v>503</v>
      </c>
      <c r="L30" s="10">
        <v>508</v>
      </c>
      <c r="M30" s="96">
        <v>524</v>
      </c>
      <c r="N30" s="38"/>
      <c r="O30" s="118">
        <f t="shared" si="1"/>
        <v>429</v>
      </c>
      <c r="P30" s="132">
        <f>'2019'!B28</f>
        <v>530</v>
      </c>
      <c r="Q30" s="51">
        <f t="shared" si="0"/>
        <v>101</v>
      </c>
      <c r="R30" s="103">
        <f t="shared" si="2"/>
        <v>0.23543123543123542</v>
      </c>
      <c r="S30" s="112">
        <v>68879</v>
      </c>
      <c r="T30" s="124">
        <f t="shared" si="3"/>
        <v>6.228313419184367E-3</v>
      </c>
    </row>
    <row r="31" spans="1:20" s="8" customFormat="1" ht="28.2" thickBot="1" x14ac:dyDescent="0.35">
      <c r="A31" s="23" t="s">
        <v>40</v>
      </c>
      <c r="B31" s="15">
        <f>SUM(B6:B30)</f>
        <v>18126</v>
      </c>
      <c r="C31" s="15">
        <f>SUM(C6:C30)</f>
        <v>18100</v>
      </c>
      <c r="D31" s="15">
        <f>SUM(D6:D30)</f>
        <v>18217</v>
      </c>
      <c r="E31" s="15">
        <f>SUM(E6:E30)</f>
        <v>18100</v>
      </c>
      <c r="F31" s="15">
        <f t="shared" ref="F31" si="4">SUM(F6:F30)</f>
        <v>0</v>
      </c>
      <c r="G31" s="15">
        <f>SUM(G5:G30)</f>
        <v>19202</v>
      </c>
      <c r="H31" s="15">
        <f>SUM(H5:H30)</f>
        <v>19276</v>
      </c>
      <c r="I31" s="15">
        <f t="shared" ref="I31:M31" si="5">SUM(I5:I30)</f>
        <v>19314</v>
      </c>
      <c r="J31" s="15">
        <f t="shared" si="5"/>
        <v>0</v>
      </c>
      <c r="K31" s="15">
        <f t="shared" si="5"/>
        <v>19591</v>
      </c>
      <c r="L31" s="15">
        <f t="shared" si="5"/>
        <v>19620</v>
      </c>
      <c r="M31" s="15">
        <f t="shared" si="5"/>
        <v>20069</v>
      </c>
      <c r="N31" s="36"/>
      <c r="O31" s="54">
        <f>SUM(O6:O30)</f>
        <v>18126</v>
      </c>
      <c r="P31" s="55">
        <f>SUM(P6:P30)</f>
        <v>19483</v>
      </c>
      <c r="Q31" s="117">
        <f>P31-O31</f>
        <v>1357</v>
      </c>
      <c r="R31" s="119">
        <f>Q31/O31</f>
        <v>7.4864835043583808E-2</v>
      </c>
      <c r="S31" s="58"/>
      <c r="T31" s="55"/>
    </row>
    <row r="32" spans="1:20" s="2" customFormat="1" ht="13.8" x14ac:dyDescent="0.3">
      <c r="A32" s="18" t="s">
        <v>36</v>
      </c>
      <c r="B32" s="19">
        <f>B31-'2017'!M31</f>
        <v>-42</v>
      </c>
      <c r="C32" s="19">
        <f>C31-B31</f>
        <v>-26</v>
      </c>
      <c r="D32" s="19">
        <f>D31-C31</f>
        <v>117</v>
      </c>
      <c r="E32" s="19">
        <f>E31-D31</f>
        <v>-117</v>
      </c>
      <c r="F32" s="19"/>
      <c r="G32" s="19">
        <f>G31-E31</f>
        <v>1102</v>
      </c>
      <c r="H32" s="19">
        <f>H31-G31</f>
        <v>74</v>
      </c>
      <c r="I32" s="19">
        <f>I31-H31</f>
        <v>38</v>
      </c>
      <c r="J32" s="19"/>
      <c r="K32" s="19">
        <f>K31-I31</f>
        <v>277</v>
      </c>
      <c r="L32" s="19">
        <f>L31-K31</f>
        <v>29</v>
      </c>
      <c r="M32" s="19">
        <f>M31-L31</f>
        <v>449</v>
      </c>
      <c r="N32" s="38"/>
      <c r="O32" s="38"/>
      <c r="P32" s="37"/>
      <c r="Q32" s="39"/>
      <c r="R32" s="39"/>
      <c r="S32" s="39"/>
      <c r="T32" s="39"/>
    </row>
    <row r="33" spans="1:16" s="2" customFormat="1" ht="13.8" x14ac:dyDescent="0.3">
      <c r="A33" s="8"/>
      <c r="N33" s="1"/>
      <c r="P33" s="3"/>
    </row>
    <row r="34" spans="1:16" s="2" customFormat="1" ht="13.8" x14ac:dyDescent="0.3">
      <c r="A34" s="8"/>
      <c r="N34" s="1"/>
      <c r="P34" s="3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4"/>
  <sheetViews>
    <sheetView workbookViewId="0">
      <selection activeCell="P26" sqref="P26"/>
    </sheetView>
  </sheetViews>
  <sheetFormatPr baseColWidth="10" defaultRowHeight="14.4" x14ac:dyDescent="0.3"/>
  <cols>
    <col min="1" max="1" width="24.5546875" bestFit="1" customWidth="1"/>
    <col min="2" max="2" width="6.5546875" bestFit="1" customWidth="1"/>
    <col min="3" max="3" width="5.6640625" customWidth="1"/>
    <col min="4" max="4" width="6.44140625" customWidth="1"/>
    <col min="5" max="5" width="4.33203125" customWidth="1"/>
    <col min="6" max="8" width="6" customWidth="1"/>
    <col min="9" max="9" width="6.5546875" customWidth="1"/>
    <col min="10" max="11" width="6" customWidth="1"/>
    <col min="12" max="12" width="6" bestFit="1" customWidth="1"/>
    <col min="13" max="13" width="6.44140625" customWidth="1"/>
    <col min="14" max="14" width="7.6640625" customWidth="1"/>
    <col min="15" max="16" width="11.44140625" customWidth="1"/>
    <col min="17" max="17" width="12.6640625" customWidth="1"/>
    <col min="18" max="18" width="12.33203125" customWidth="1"/>
  </cols>
  <sheetData>
    <row r="1" spans="1:20" s="2" customFormat="1" ht="13.8" x14ac:dyDescent="0.3">
      <c r="A1" s="138" t="s">
        <v>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"/>
      <c r="P1" s="3"/>
    </row>
    <row r="2" spans="1:20" s="2" customFormat="1" ht="13.8" x14ac:dyDescent="0.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"/>
      <c r="P2" s="3"/>
    </row>
    <row r="3" spans="1:20" s="2" customFormat="1" thickBot="1" x14ac:dyDescent="0.35">
      <c r="A3" s="139" t="s">
        <v>42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"/>
      <c r="P3" s="3"/>
    </row>
    <row r="4" spans="1:20" s="115" customFormat="1" ht="42" thickBot="1" x14ac:dyDescent="0.35">
      <c r="A4" s="98"/>
      <c r="B4" s="116">
        <v>42738</v>
      </c>
      <c r="C4" s="116">
        <v>42767</v>
      </c>
      <c r="D4" s="116">
        <v>42795</v>
      </c>
      <c r="E4" s="99" t="s">
        <v>3</v>
      </c>
      <c r="F4" s="99" t="s">
        <v>4</v>
      </c>
      <c r="G4" s="99" t="s">
        <v>5</v>
      </c>
      <c r="H4" s="116">
        <v>42920</v>
      </c>
      <c r="I4" s="116">
        <v>42948</v>
      </c>
      <c r="J4" s="99" t="s">
        <v>59</v>
      </c>
      <c r="K4" s="99" t="s">
        <v>60</v>
      </c>
      <c r="L4" s="116">
        <v>43041</v>
      </c>
      <c r="M4" s="100" t="s">
        <v>62</v>
      </c>
      <c r="N4" s="101"/>
      <c r="O4" s="65" t="s">
        <v>69</v>
      </c>
      <c r="P4" s="66" t="s">
        <v>68</v>
      </c>
      <c r="Q4" s="65" t="s">
        <v>48</v>
      </c>
      <c r="R4" s="66" t="s">
        <v>49</v>
      </c>
      <c r="S4" s="65" t="s">
        <v>51</v>
      </c>
      <c r="T4" s="66" t="s">
        <v>72</v>
      </c>
    </row>
    <row r="5" spans="1:20" s="120" customFormat="1" ht="13.8" x14ac:dyDescent="0.3">
      <c r="A5" s="121" t="s">
        <v>74</v>
      </c>
      <c r="B5" s="126">
        <v>650</v>
      </c>
      <c r="C5" s="126">
        <v>689</v>
      </c>
      <c r="D5" s="126">
        <v>687</v>
      </c>
      <c r="E5" s="126">
        <v>687</v>
      </c>
      <c r="F5" s="126">
        <v>683</v>
      </c>
      <c r="G5" s="126">
        <v>651</v>
      </c>
      <c r="H5" s="126">
        <v>630</v>
      </c>
      <c r="I5" s="126">
        <v>673</v>
      </c>
      <c r="J5" s="126">
        <v>689</v>
      </c>
      <c r="K5" s="126">
        <v>701</v>
      </c>
      <c r="L5" s="126">
        <v>637</v>
      </c>
      <c r="M5" s="127">
        <v>612</v>
      </c>
      <c r="N5" s="101"/>
      <c r="O5" s="129">
        <v>650</v>
      </c>
      <c r="P5" s="130">
        <f>'2018'!B5</f>
        <v>625</v>
      </c>
      <c r="Q5" s="45">
        <f t="shared" ref="Q5:Q30" si="0">P5-O5</f>
        <v>-25</v>
      </c>
      <c r="R5" s="46">
        <f>Q5/O5</f>
        <v>-3.8461538461538464E-2</v>
      </c>
      <c r="S5" s="125">
        <v>76328</v>
      </c>
      <c r="T5" s="124">
        <f>(K5/S5)</f>
        <v>9.1840477937323133E-3</v>
      </c>
    </row>
    <row r="6" spans="1:20" s="2" customFormat="1" ht="13.8" x14ac:dyDescent="0.3">
      <c r="A6" s="9" t="s">
        <v>17</v>
      </c>
      <c r="B6" s="10">
        <v>387</v>
      </c>
      <c r="C6" s="10">
        <v>402</v>
      </c>
      <c r="D6" s="10">
        <v>403</v>
      </c>
      <c r="E6" s="10"/>
      <c r="F6" s="10">
        <v>404</v>
      </c>
      <c r="G6" s="10">
        <v>396</v>
      </c>
      <c r="H6" s="11">
        <v>405</v>
      </c>
      <c r="I6" s="10">
        <v>413</v>
      </c>
      <c r="J6" s="10">
        <v>403</v>
      </c>
      <c r="K6" s="10">
        <v>412</v>
      </c>
      <c r="L6" s="10">
        <v>408</v>
      </c>
      <c r="M6" s="94">
        <v>405</v>
      </c>
      <c r="N6" s="37"/>
      <c r="O6" s="40">
        <f>B6</f>
        <v>387</v>
      </c>
      <c r="P6" s="131">
        <f>'2018'!B6</f>
        <v>404</v>
      </c>
      <c r="Q6" s="45">
        <f>P6-O6</f>
        <v>17</v>
      </c>
      <c r="R6" s="46">
        <f>Q6/O6</f>
        <v>4.3927648578811367E-2</v>
      </c>
      <c r="S6" s="123">
        <v>43622</v>
      </c>
      <c r="T6" s="124">
        <f>SUM(O6/S6)</f>
        <v>8.8716702581266328E-3</v>
      </c>
    </row>
    <row r="7" spans="1:20" s="2" customFormat="1" ht="13.8" x14ac:dyDescent="0.3">
      <c r="A7" s="6" t="s">
        <v>25</v>
      </c>
      <c r="B7" s="13">
        <v>213</v>
      </c>
      <c r="C7" s="13">
        <v>229</v>
      </c>
      <c r="D7" s="105">
        <v>229</v>
      </c>
      <c r="E7" s="105"/>
      <c r="F7" s="13">
        <v>235</v>
      </c>
      <c r="G7" s="13">
        <v>233</v>
      </c>
      <c r="H7" s="22">
        <v>241</v>
      </c>
      <c r="I7" s="13">
        <v>243</v>
      </c>
      <c r="J7" s="13">
        <v>239</v>
      </c>
      <c r="K7" s="13">
        <v>244</v>
      </c>
      <c r="L7" s="13">
        <v>246</v>
      </c>
      <c r="M7" s="95">
        <v>249</v>
      </c>
      <c r="N7" s="38"/>
      <c r="O7" s="118">
        <f t="shared" ref="O7:O30" si="1">B7</f>
        <v>213</v>
      </c>
      <c r="P7" s="131">
        <f>'2018'!B7</f>
        <v>249</v>
      </c>
      <c r="Q7" s="45">
        <f>P7-O7</f>
        <v>36</v>
      </c>
      <c r="R7" s="62">
        <f t="shared" ref="R7:R30" si="2">Q7/O7</f>
        <v>0.16901408450704225</v>
      </c>
      <c r="S7" s="112">
        <v>46179</v>
      </c>
      <c r="T7" s="124">
        <f t="shared" ref="T7:T30" si="3">SUM(O7/S7)</f>
        <v>4.6124861950237123E-3</v>
      </c>
    </row>
    <row r="8" spans="1:20" s="2" customFormat="1" ht="13.8" x14ac:dyDescent="0.3">
      <c r="A8" s="109" t="s">
        <v>71</v>
      </c>
      <c r="B8" s="110">
        <v>192</v>
      </c>
      <c r="C8" s="110">
        <v>200</v>
      </c>
      <c r="D8" s="10">
        <v>197</v>
      </c>
      <c r="E8" s="10"/>
      <c r="F8" s="110">
        <v>204</v>
      </c>
      <c r="G8" s="110">
        <v>199</v>
      </c>
      <c r="H8" s="110">
        <v>202</v>
      </c>
      <c r="I8" s="110">
        <v>206</v>
      </c>
      <c r="J8" s="110">
        <v>198</v>
      </c>
      <c r="K8" s="110">
        <v>201</v>
      </c>
      <c r="L8" s="110">
        <v>201</v>
      </c>
      <c r="M8" s="111">
        <v>197</v>
      </c>
      <c r="N8" s="38"/>
      <c r="O8" s="118">
        <v>192</v>
      </c>
      <c r="P8" s="131">
        <f>'2018'!B8</f>
        <v>199</v>
      </c>
      <c r="Q8" s="45">
        <f>P8-O8</f>
        <v>7</v>
      </c>
      <c r="R8" s="62">
        <f>Q8/O8</f>
        <v>3.6458333333333336E-2</v>
      </c>
      <c r="S8" s="112">
        <v>51217</v>
      </c>
      <c r="T8" s="124">
        <f t="shared" si="3"/>
        <v>3.7487552960930939E-3</v>
      </c>
    </row>
    <row r="9" spans="1:20" s="2" customFormat="1" ht="13.8" x14ac:dyDescent="0.3">
      <c r="A9" s="107" t="s">
        <v>26</v>
      </c>
      <c r="B9" s="105">
        <v>2528</v>
      </c>
      <c r="C9" s="105">
        <v>2611</v>
      </c>
      <c r="D9" s="105">
        <v>2609</v>
      </c>
      <c r="E9" s="105"/>
      <c r="F9" s="105">
        <v>2651</v>
      </c>
      <c r="G9" s="105">
        <v>2577</v>
      </c>
      <c r="H9" s="105">
        <v>2673</v>
      </c>
      <c r="I9" s="105">
        <v>2750</v>
      </c>
      <c r="J9" s="105">
        <v>2653</v>
      </c>
      <c r="K9" s="105">
        <v>2706</v>
      </c>
      <c r="L9" s="105">
        <v>2756</v>
      </c>
      <c r="M9" s="108">
        <v>2782</v>
      </c>
      <c r="N9" s="38"/>
      <c r="O9" s="118">
        <f t="shared" si="1"/>
        <v>2528</v>
      </c>
      <c r="P9" s="131">
        <f>'2018'!B9</f>
        <v>2777</v>
      </c>
      <c r="Q9" s="45">
        <f t="shared" si="0"/>
        <v>249</v>
      </c>
      <c r="R9" s="62">
        <f t="shared" si="2"/>
        <v>9.8496835443037972E-2</v>
      </c>
      <c r="S9" s="112">
        <v>334509</v>
      </c>
      <c r="T9" s="124">
        <f t="shared" si="3"/>
        <v>7.5573452433267867E-3</v>
      </c>
    </row>
    <row r="10" spans="1:20" s="2" customFormat="1" ht="13.8" x14ac:dyDescent="0.3">
      <c r="A10" s="109" t="s">
        <v>24</v>
      </c>
      <c r="B10" s="110">
        <v>2645</v>
      </c>
      <c r="C10" s="110">
        <v>2739</v>
      </c>
      <c r="D10" s="10">
        <v>2704</v>
      </c>
      <c r="E10" s="10"/>
      <c r="F10" s="110">
        <v>2726</v>
      </c>
      <c r="G10" s="110">
        <v>2629</v>
      </c>
      <c r="H10" s="110">
        <v>2681</v>
      </c>
      <c r="I10" s="110">
        <v>2738</v>
      </c>
      <c r="J10" s="110">
        <v>2617</v>
      </c>
      <c r="K10" s="110">
        <v>2670</v>
      </c>
      <c r="L10" s="110">
        <v>2673</v>
      </c>
      <c r="M10" s="114">
        <v>2706</v>
      </c>
      <c r="N10" s="38"/>
      <c r="O10" s="118">
        <f t="shared" si="1"/>
        <v>2645</v>
      </c>
      <c r="P10" s="131">
        <f>'2018'!B10</f>
        <v>2697</v>
      </c>
      <c r="Q10" s="45">
        <f t="shared" si="0"/>
        <v>52</v>
      </c>
      <c r="R10" s="62">
        <f t="shared" si="2"/>
        <v>1.9659735349716444E-2</v>
      </c>
      <c r="S10" s="112">
        <v>1175173</v>
      </c>
      <c r="T10" s="124">
        <f t="shared" si="3"/>
        <v>2.2507324453505994E-3</v>
      </c>
    </row>
    <row r="11" spans="1:20" s="2" customFormat="1" ht="13.8" x14ac:dyDescent="0.3">
      <c r="A11" s="107" t="s">
        <v>23</v>
      </c>
      <c r="B11" s="105">
        <v>1189</v>
      </c>
      <c r="C11" s="105">
        <v>1240</v>
      </c>
      <c r="D11" s="105">
        <v>1229</v>
      </c>
      <c r="E11" s="105"/>
      <c r="F11" s="105">
        <v>1255</v>
      </c>
      <c r="G11" s="105">
        <v>1220</v>
      </c>
      <c r="H11" s="105">
        <v>1240</v>
      </c>
      <c r="I11" s="105">
        <v>1249</v>
      </c>
      <c r="J11" s="105">
        <v>1215</v>
      </c>
      <c r="K11" s="105">
        <v>1247</v>
      </c>
      <c r="L11" s="105">
        <v>1244</v>
      </c>
      <c r="M11" s="108">
        <v>1243</v>
      </c>
      <c r="N11" s="38"/>
      <c r="O11" s="118">
        <f t="shared" si="1"/>
        <v>1189</v>
      </c>
      <c r="P11" s="131">
        <f>'2018'!B11</f>
        <v>1240</v>
      </c>
      <c r="Q11" s="45">
        <f t="shared" si="0"/>
        <v>51</v>
      </c>
      <c r="R11" s="62">
        <f t="shared" si="2"/>
        <v>4.289318755256518E-2</v>
      </c>
      <c r="S11" s="112">
        <v>389856</v>
      </c>
      <c r="T11" s="124">
        <f t="shared" si="3"/>
        <v>3.0498440449807109E-3</v>
      </c>
    </row>
    <row r="12" spans="1:20" s="2" customFormat="1" ht="13.8" x14ac:dyDescent="0.3">
      <c r="A12" s="109" t="s">
        <v>34</v>
      </c>
      <c r="B12" s="110">
        <v>1186</v>
      </c>
      <c r="C12" s="110">
        <v>1212</v>
      </c>
      <c r="D12" s="10">
        <v>1205</v>
      </c>
      <c r="E12" s="10"/>
      <c r="F12" s="110">
        <v>1245</v>
      </c>
      <c r="G12" s="110">
        <v>1212</v>
      </c>
      <c r="H12" s="110">
        <v>1237</v>
      </c>
      <c r="I12" s="110">
        <v>1262</v>
      </c>
      <c r="J12" s="110">
        <v>1229</v>
      </c>
      <c r="K12" s="110">
        <v>1252</v>
      </c>
      <c r="L12" s="110">
        <v>1284</v>
      </c>
      <c r="M12" s="114">
        <v>1285</v>
      </c>
      <c r="N12" s="38"/>
      <c r="O12" s="118">
        <f t="shared" si="1"/>
        <v>1186</v>
      </c>
      <c r="P12" s="131">
        <f>'2018'!B12</f>
        <v>1283</v>
      </c>
      <c r="Q12" s="45">
        <f t="shared" si="0"/>
        <v>97</v>
      </c>
      <c r="R12" s="62">
        <f t="shared" si="2"/>
        <v>8.1787521079258005E-2</v>
      </c>
      <c r="S12" s="112">
        <v>226832</v>
      </c>
      <c r="T12" s="124">
        <f t="shared" si="3"/>
        <v>5.2285391831840304E-3</v>
      </c>
    </row>
    <row r="13" spans="1:20" s="2" customFormat="1" ht="13.8" x14ac:dyDescent="0.3">
      <c r="A13" s="107" t="s">
        <v>33</v>
      </c>
      <c r="B13" s="105">
        <v>489</v>
      </c>
      <c r="C13" s="105">
        <v>512</v>
      </c>
      <c r="D13" s="105">
        <v>508</v>
      </c>
      <c r="E13" s="105"/>
      <c r="F13" s="105">
        <v>530</v>
      </c>
      <c r="G13" s="105">
        <v>515</v>
      </c>
      <c r="H13" s="105">
        <v>519</v>
      </c>
      <c r="I13" s="105">
        <v>529</v>
      </c>
      <c r="J13" s="105">
        <v>504</v>
      </c>
      <c r="K13" s="105">
        <v>522</v>
      </c>
      <c r="L13" s="105">
        <v>546</v>
      </c>
      <c r="M13" s="108">
        <v>545</v>
      </c>
      <c r="N13" s="38"/>
      <c r="O13" s="118">
        <f t="shared" si="1"/>
        <v>489</v>
      </c>
      <c r="P13" s="131">
        <f>'2018'!B13</f>
        <v>551</v>
      </c>
      <c r="Q13" s="45">
        <f t="shared" si="0"/>
        <v>62</v>
      </c>
      <c r="R13" s="62">
        <f t="shared" si="2"/>
        <v>0.12678936605316973</v>
      </c>
      <c r="S13" s="112">
        <v>92411</v>
      </c>
      <c r="T13" s="124">
        <f t="shared" si="3"/>
        <v>5.2915778424646419E-3</v>
      </c>
    </row>
    <row r="14" spans="1:20" s="2" customFormat="1" ht="13.8" x14ac:dyDescent="0.3">
      <c r="A14" s="109" t="s">
        <v>35</v>
      </c>
      <c r="B14" s="110">
        <v>228</v>
      </c>
      <c r="C14" s="110">
        <v>234</v>
      </c>
      <c r="D14" s="10">
        <v>235</v>
      </c>
      <c r="E14" s="10"/>
      <c r="F14" s="110">
        <v>238</v>
      </c>
      <c r="G14" s="110">
        <v>227</v>
      </c>
      <c r="H14" s="110">
        <v>235</v>
      </c>
      <c r="I14" s="110">
        <v>239</v>
      </c>
      <c r="J14" s="110">
        <v>237</v>
      </c>
      <c r="K14" s="110">
        <v>235</v>
      </c>
      <c r="L14" s="110">
        <v>234</v>
      </c>
      <c r="M14" s="114">
        <v>234</v>
      </c>
      <c r="N14" s="38"/>
      <c r="O14" s="118">
        <f t="shared" si="1"/>
        <v>228</v>
      </c>
      <c r="P14" s="131">
        <f>'2018'!B14</f>
        <v>235</v>
      </c>
      <c r="Q14" s="45">
        <f t="shared" si="0"/>
        <v>7</v>
      </c>
      <c r="R14" s="62">
        <f t="shared" si="2"/>
        <v>3.0701754385964911E-2</v>
      </c>
      <c r="S14" s="112">
        <v>96205</v>
      </c>
      <c r="T14" s="124">
        <f t="shared" si="3"/>
        <v>2.3699391923496698E-3</v>
      </c>
    </row>
    <row r="15" spans="1:20" s="2" customFormat="1" ht="13.8" x14ac:dyDescent="0.3">
      <c r="A15" s="107" t="s">
        <v>19</v>
      </c>
      <c r="B15" s="105">
        <v>1149</v>
      </c>
      <c r="C15" s="105">
        <v>1166</v>
      </c>
      <c r="D15" s="105">
        <v>1161</v>
      </c>
      <c r="E15" s="105"/>
      <c r="F15" s="105">
        <v>1194</v>
      </c>
      <c r="G15" s="105">
        <v>1183</v>
      </c>
      <c r="H15" s="105">
        <v>1207</v>
      </c>
      <c r="I15" s="105">
        <v>1223</v>
      </c>
      <c r="J15" s="105">
        <v>1192</v>
      </c>
      <c r="K15" s="105">
        <v>1221</v>
      </c>
      <c r="L15" s="105">
        <v>1216</v>
      </c>
      <c r="M15" s="108">
        <v>1211</v>
      </c>
      <c r="N15" s="38"/>
      <c r="O15" s="118">
        <f t="shared" si="1"/>
        <v>1149</v>
      </c>
      <c r="P15" s="131">
        <f>'2018'!B15</f>
        <v>1204</v>
      </c>
      <c r="Q15" s="45">
        <f t="shared" si="0"/>
        <v>55</v>
      </c>
      <c r="R15" s="62">
        <f t="shared" si="2"/>
        <v>4.7867711053089644E-2</v>
      </c>
      <c r="S15" s="112">
        <v>409688</v>
      </c>
      <c r="T15" s="124">
        <f t="shared" si="3"/>
        <v>2.804573236218781E-3</v>
      </c>
    </row>
    <row r="16" spans="1:20" s="2" customFormat="1" ht="13.8" x14ac:dyDescent="0.3">
      <c r="A16" s="109" t="s">
        <v>14</v>
      </c>
      <c r="B16" s="110">
        <v>360</v>
      </c>
      <c r="C16" s="110">
        <v>377</v>
      </c>
      <c r="D16" s="10">
        <v>370</v>
      </c>
      <c r="E16" s="10"/>
      <c r="F16" s="110">
        <v>396</v>
      </c>
      <c r="G16" s="110">
        <v>384</v>
      </c>
      <c r="H16" s="110">
        <v>400</v>
      </c>
      <c r="I16" s="110">
        <v>406</v>
      </c>
      <c r="J16" s="110">
        <v>382</v>
      </c>
      <c r="K16" s="110">
        <v>391</v>
      </c>
      <c r="L16" s="110">
        <v>394</v>
      </c>
      <c r="M16" s="114">
        <v>395</v>
      </c>
      <c r="N16" s="38"/>
      <c r="O16" s="118">
        <f t="shared" si="1"/>
        <v>360</v>
      </c>
      <c r="P16" s="131">
        <f>'2018'!B16</f>
        <v>396</v>
      </c>
      <c r="Q16" s="45">
        <f t="shared" si="0"/>
        <v>36</v>
      </c>
      <c r="R16" s="62">
        <f t="shared" si="2"/>
        <v>0.1</v>
      </c>
      <c r="S16" s="112">
        <v>66805</v>
      </c>
      <c r="T16" s="124">
        <f t="shared" si="3"/>
        <v>5.3888182022303723E-3</v>
      </c>
    </row>
    <row r="17" spans="1:20" s="2" customFormat="1" ht="13.8" x14ac:dyDescent="0.3">
      <c r="A17" s="107" t="s">
        <v>18</v>
      </c>
      <c r="B17" s="105">
        <v>440</v>
      </c>
      <c r="C17" s="105">
        <v>456</v>
      </c>
      <c r="D17" s="105">
        <v>461</v>
      </c>
      <c r="E17" s="105"/>
      <c r="F17" s="105">
        <v>476</v>
      </c>
      <c r="G17" s="105">
        <v>451</v>
      </c>
      <c r="H17" s="105">
        <v>474</v>
      </c>
      <c r="I17" s="105">
        <v>477</v>
      </c>
      <c r="J17" s="105">
        <v>454</v>
      </c>
      <c r="K17" s="105">
        <v>478</v>
      </c>
      <c r="L17" s="105">
        <v>480</v>
      </c>
      <c r="M17" s="108">
        <v>475</v>
      </c>
      <c r="N17" s="38"/>
      <c r="O17" s="118">
        <f t="shared" si="1"/>
        <v>440</v>
      </c>
      <c r="P17" s="131">
        <f>'2018'!B17</f>
        <v>476</v>
      </c>
      <c r="Q17" s="45">
        <f t="shared" si="0"/>
        <v>36</v>
      </c>
      <c r="R17" s="62">
        <f t="shared" si="2"/>
        <v>8.1818181818181818E-2</v>
      </c>
      <c r="S17" s="112">
        <v>90521</v>
      </c>
      <c r="T17" s="124">
        <f t="shared" si="3"/>
        <v>4.8607505440726459E-3</v>
      </c>
    </row>
    <row r="18" spans="1:20" s="2" customFormat="1" ht="13.8" x14ac:dyDescent="0.3">
      <c r="A18" s="109" t="s">
        <v>27</v>
      </c>
      <c r="B18" s="110">
        <v>334</v>
      </c>
      <c r="C18" s="110">
        <v>342</v>
      </c>
      <c r="D18" s="10">
        <v>341</v>
      </c>
      <c r="E18" s="10"/>
      <c r="F18" s="110">
        <v>355</v>
      </c>
      <c r="G18" s="110">
        <v>346</v>
      </c>
      <c r="H18" s="110">
        <v>352</v>
      </c>
      <c r="I18" s="110">
        <v>361</v>
      </c>
      <c r="J18" s="110">
        <v>349</v>
      </c>
      <c r="K18" s="110">
        <v>355</v>
      </c>
      <c r="L18" s="110">
        <v>355</v>
      </c>
      <c r="M18" s="114">
        <v>355</v>
      </c>
      <c r="N18" s="38"/>
      <c r="O18" s="118">
        <f t="shared" si="1"/>
        <v>334</v>
      </c>
      <c r="P18" s="131">
        <f>'2018'!B18</f>
        <v>356</v>
      </c>
      <c r="Q18" s="45">
        <f t="shared" si="0"/>
        <v>22</v>
      </c>
      <c r="R18" s="62">
        <f t="shared" si="2"/>
        <v>6.5868263473053898E-2</v>
      </c>
      <c r="S18" s="112">
        <v>49763</v>
      </c>
      <c r="T18" s="124">
        <f t="shared" si="3"/>
        <v>6.7118139983521896E-3</v>
      </c>
    </row>
    <row r="19" spans="1:20" s="2" customFormat="1" ht="13.8" x14ac:dyDescent="0.3">
      <c r="A19" s="107" t="s">
        <v>28</v>
      </c>
      <c r="B19" s="105">
        <v>563</v>
      </c>
      <c r="C19" s="105">
        <v>588</v>
      </c>
      <c r="D19" s="105">
        <v>588</v>
      </c>
      <c r="E19" s="105"/>
      <c r="F19" s="105">
        <v>604</v>
      </c>
      <c r="G19" s="105">
        <v>583</v>
      </c>
      <c r="H19" s="105">
        <v>603</v>
      </c>
      <c r="I19" s="105">
        <v>612</v>
      </c>
      <c r="J19" s="105">
        <v>589</v>
      </c>
      <c r="K19" s="105">
        <v>599</v>
      </c>
      <c r="L19" s="105">
        <v>597</v>
      </c>
      <c r="M19" s="108">
        <v>602</v>
      </c>
      <c r="N19" s="38"/>
      <c r="O19" s="118">
        <f t="shared" si="1"/>
        <v>563</v>
      </c>
      <c r="P19" s="131">
        <f>'2018'!B19</f>
        <v>599</v>
      </c>
      <c r="Q19" s="45">
        <f t="shared" si="0"/>
        <v>36</v>
      </c>
      <c r="R19" s="62">
        <f t="shared" si="2"/>
        <v>6.3943161634103018E-2</v>
      </c>
      <c r="S19" s="112">
        <v>128004</v>
      </c>
      <c r="T19" s="124">
        <f t="shared" si="3"/>
        <v>4.3983000531233399E-3</v>
      </c>
    </row>
    <row r="20" spans="1:20" s="2" customFormat="1" ht="13.8" x14ac:dyDescent="0.3">
      <c r="A20" s="109" t="s">
        <v>15</v>
      </c>
      <c r="B20" s="110">
        <v>444</v>
      </c>
      <c r="C20" s="110">
        <v>458</v>
      </c>
      <c r="D20" s="10">
        <v>445</v>
      </c>
      <c r="E20" s="10"/>
      <c r="F20" s="110">
        <v>459</v>
      </c>
      <c r="G20" s="110">
        <v>445</v>
      </c>
      <c r="H20" s="110">
        <v>459</v>
      </c>
      <c r="I20" s="110">
        <v>468</v>
      </c>
      <c r="J20" s="110">
        <v>442</v>
      </c>
      <c r="K20" s="110">
        <v>459</v>
      </c>
      <c r="L20" s="110">
        <v>459</v>
      </c>
      <c r="M20" s="114">
        <v>458</v>
      </c>
      <c r="N20" s="38"/>
      <c r="O20" s="118">
        <f t="shared" si="1"/>
        <v>444</v>
      </c>
      <c r="P20" s="131">
        <f>'2018'!B20</f>
        <v>454</v>
      </c>
      <c r="Q20" s="45">
        <f t="shared" si="0"/>
        <v>10</v>
      </c>
      <c r="R20" s="62">
        <f t="shared" si="2"/>
        <v>2.2522522522522521E-2</v>
      </c>
      <c r="S20" s="112">
        <v>136325</v>
      </c>
      <c r="T20" s="124">
        <f t="shared" si="3"/>
        <v>3.2569227947918575E-3</v>
      </c>
    </row>
    <row r="21" spans="1:20" s="2" customFormat="1" ht="13.8" x14ac:dyDescent="0.3">
      <c r="A21" s="107" t="s">
        <v>32</v>
      </c>
      <c r="B21" s="105">
        <v>555</v>
      </c>
      <c r="C21" s="105">
        <v>572</v>
      </c>
      <c r="D21" s="105">
        <v>566</v>
      </c>
      <c r="E21" s="105"/>
      <c r="F21" s="105">
        <v>580</v>
      </c>
      <c r="G21" s="105">
        <v>564</v>
      </c>
      <c r="H21" s="105">
        <v>576</v>
      </c>
      <c r="I21" s="105">
        <v>603</v>
      </c>
      <c r="J21" s="105">
        <v>577</v>
      </c>
      <c r="K21" s="105">
        <v>590</v>
      </c>
      <c r="L21" s="105">
        <v>609</v>
      </c>
      <c r="M21" s="108">
        <v>607</v>
      </c>
      <c r="N21" s="38"/>
      <c r="O21" s="118">
        <f t="shared" si="1"/>
        <v>555</v>
      </c>
      <c r="P21" s="131">
        <f>'2018'!B21</f>
        <v>605</v>
      </c>
      <c r="Q21" s="45">
        <f t="shared" si="0"/>
        <v>50</v>
      </c>
      <c r="R21" s="62">
        <f t="shared" si="2"/>
        <v>9.0090090090090086E-2</v>
      </c>
      <c r="S21" s="112">
        <v>105810</v>
      </c>
      <c r="T21" s="124">
        <f t="shared" si="3"/>
        <v>5.2452509214629996E-3</v>
      </c>
    </row>
    <row r="22" spans="1:20" s="2" customFormat="1" ht="13.8" x14ac:dyDescent="0.3">
      <c r="A22" s="109" t="s">
        <v>29</v>
      </c>
      <c r="B22" s="110">
        <v>587</v>
      </c>
      <c r="C22" s="110">
        <v>611</v>
      </c>
      <c r="D22" s="10">
        <v>606</v>
      </c>
      <c r="E22" s="10"/>
      <c r="F22" s="110">
        <v>625</v>
      </c>
      <c r="G22" s="110">
        <v>607</v>
      </c>
      <c r="H22" s="110">
        <v>629</v>
      </c>
      <c r="I22" s="110">
        <v>644</v>
      </c>
      <c r="J22" s="110">
        <v>625</v>
      </c>
      <c r="K22" s="110">
        <v>640</v>
      </c>
      <c r="L22" s="110">
        <v>644</v>
      </c>
      <c r="M22" s="114">
        <v>647</v>
      </c>
      <c r="N22" s="38"/>
      <c r="O22" s="118">
        <f t="shared" si="1"/>
        <v>587</v>
      </c>
      <c r="P22" s="131">
        <f>'2018'!B22</f>
        <v>644</v>
      </c>
      <c r="Q22" s="45">
        <f t="shared" si="0"/>
        <v>57</v>
      </c>
      <c r="R22" s="62">
        <f t="shared" si="2"/>
        <v>9.7103918228279393E-2</v>
      </c>
      <c r="S22" s="112">
        <v>100301</v>
      </c>
      <c r="T22" s="124">
        <f t="shared" si="3"/>
        <v>5.8523843231872066E-3</v>
      </c>
    </row>
    <row r="23" spans="1:20" s="2" customFormat="1" ht="13.8" x14ac:dyDescent="0.3">
      <c r="A23" s="107" t="s">
        <v>13</v>
      </c>
      <c r="B23" s="105">
        <v>78</v>
      </c>
      <c r="C23" s="105">
        <v>78</v>
      </c>
      <c r="D23" s="105">
        <v>77</v>
      </c>
      <c r="E23" s="105"/>
      <c r="F23" s="105">
        <v>77</v>
      </c>
      <c r="G23" s="105">
        <v>78</v>
      </c>
      <c r="H23" s="105">
        <v>81</v>
      </c>
      <c r="I23" s="105">
        <v>85</v>
      </c>
      <c r="J23" s="105">
        <v>81</v>
      </c>
      <c r="K23" s="105">
        <v>82</v>
      </c>
      <c r="L23" s="105">
        <v>80</v>
      </c>
      <c r="M23" s="108">
        <v>82</v>
      </c>
      <c r="N23" s="38"/>
      <c r="O23" s="118">
        <f t="shared" si="1"/>
        <v>78</v>
      </c>
      <c r="P23" s="131">
        <f>'2018'!B23</f>
        <v>82</v>
      </c>
      <c r="Q23" s="45">
        <f t="shared" si="0"/>
        <v>4</v>
      </c>
      <c r="R23" s="62">
        <f>Q23/O23</f>
        <v>5.128205128205128E-2</v>
      </c>
      <c r="S23" s="112">
        <v>14471</v>
      </c>
      <c r="T23" s="124">
        <f t="shared" si="3"/>
        <v>5.3900905258793446E-3</v>
      </c>
    </row>
    <row r="24" spans="1:20" s="2" customFormat="1" ht="13.8" x14ac:dyDescent="0.3">
      <c r="A24" s="109" t="s">
        <v>70</v>
      </c>
      <c r="B24" s="110">
        <v>1314</v>
      </c>
      <c r="C24" s="110">
        <v>1364</v>
      </c>
      <c r="D24" s="10">
        <v>1368</v>
      </c>
      <c r="E24" s="10"/>
      <c r="F24" s="110">
        <v>1395</v>
      </c>
      <c r="G24" s="110">
        <v>1350</v>
      </c>
      <c r="H24" s="110">
        <v>1358</v>
      </c>
      <c r="I24" s="110">
        <v>1376</v>
      </c>
      <c r="J24" s="110">
        <v>1307</v>
      </c>
      <c r="K24" s="110">
        <v>1334</v>
      </c>
      <c r="L24" s="110">
        <v>1343</v>
      </c>
      <c r="M24" s="114">
        <v>1354</v>
      </c>
      <c r="N24" s="38"/>
      <c r="O24" s="118">
        <f t="shared" si="1"/>
        <v>1314</v>
      </c>
      <c r="P24" s="131">
        <f>'2018'!B24</f>
        <v>1352</v>
      </c>
      <c r="Q24" s="45">
        <f t="shared" si="0"/>
        <v>38</v>
      </c>
      <c r="R24" s="62">
        <f t="shared" si="2"/>
        <v>2.8919330289193301E-2</v>
      </c>
      <c r="S24" s="112">
        <v>424558</v>
      </c>
      <c r="T24" s="124">
        <f t="shared" si="3"/>
        <v>3.0949834887106118E-3</v>
      </c>
    </row>
    <row r="25" spans="1:20" s="2" customFormat="1" ht="13.8" x14ac:dyDescent="0.3">
      <c r="A25" s="107" t="s">
        <v>16</v>
      </c>
      <c r="B25" s="105">
        <v>433</v>
      </c>
      <c r="C25" s="105">
        <v>464</v>
      </c>
      <c r="D25" s="105">
        <v>467</v>
      </c>
      <c r="E25" s="105"/>
      <c r="F25" s="105">
        <v>480</v>
      </c>
      <c r="G25" s="105">
        <v>458</v>
      </c>
      <c r="H25" s="105">
        <v>473</v>
      </c>
      <c r="I25" s="105">
        <v>479</v>
      </c>
      <c r="J25" s="105">
        <v>471</v>
      </c>
      <c r="K25" s="105">
        <v>479</v>
      </c>
      <c r="L25" s="105">
        <v>477</v>
      </c>
      <c r="M25" s="108">
        <v>478</v>
      </c>
      <c r="N25" s="38"/>
      <c r="O25" s="118">
        <f t="shared" si="1"/>
        <v>433</v>
      </c>
      <c r="P25" s="131">
        <f>'2018'!B25</f>
        <v>475</v>
      </c>
      <c r="Q25" s="45">
        <f t="shared" si="0"/>
        <v>42</v>
      </c>
      <c r="R25" s="62">
        <f t="shared" si="2"/>
        <v>9.6997690531177835E-2</v>
      </c>
      <c r="S25" s="112">
        <v>112165</v>
      </c>
      <c r="T25" s="124">
        <f t="shared" si="3"/>
        <v>3.860384255338118E-3</v>
      </c>
    </row>
    <row r="26" spans="1:20" s="2" customFormat="1" ht="13.8" x14ac:dyDescent="0.3">
      <c r="A26" s="109" t="s">
        <v>21</v>
      </c>
      <c r="B26" s="110">
        <v>393</v>
      </c>
      <c r="C26" s="110">
        <v>410</v>
      </c>
      <c r="D26" s="10">
        <v>412</v>
      </c>
      <c r="E26" s="10"/>
      <c r="F26" s="110">
        <v>427</v>
      </c>
      <c r="G26" s="110">
        <v>414</v>
      </c>
      <c r="H26" s="110">
        <v>419</v>
      </c>
      <c r="I26" s="110">
        <v>421</v>
      </c>
      <c r="J26" s="110">
        <v>413</v>
      </c>
      <c r="K26" s="110">
        <v>428</v>
      </c>
      <c r="L26" s="110">
        <v>427</v>
      </c>
      <c r="M26" s="114">
        <v>431</v>
      </c>
      <c r="N26" s="38"/>
      <c r="O26" s="118">
        <f t="shared" si="1"/>
        <v>393</v>
      </c>
      <c r="P26" s="131">
        <f>'2018'!B26</f>
        <v>425</v>
      </c>
      <c r="Q26" s="45">
        <f t="shared" si="0"/>
        <v>32</v>
      </c>
      <c r="R26" s="62">
        <f t="shared" si="2"/>
        <v>8.1424936386768454E-2</v>
      </c>
      <c r="S26" s="112">
        <v>111428</v>
      </c>
      <c r="T26" s="124">
        <f t="shared" si="3"/>
        <v>3.5269411638008401E-3</v>
      </c>
    </row>
    <row r="27" spans="1:20" s="2" customFormat="1" ht="13.8" x14ac:dyDescent="0.3">
      <c r="A27" s="107" t="s">
        <v>22</v>
      </c>
      <c r="B27" s="105">
        <v>355</v>
      </c>
      <c r="C27" s="105">
        <v>378</v>
      </c>
      <c r="D27" s="105">
        <v>379</v>
      </c>
      <c r="E27" s="105"/>
      <c r="F27" s="105">
        <v>390</v>
      </c>
      <c r="G27" s="105">
        <v>382</v>
      </c>
      <c r="H27" s="105">
        <v>389</v>
      </c>
      <c r="I27" s="105">
        <v>393</v>
      </c>
      <c r="J27" s="105">
        <v>389</v>
      </c>
      <c r="K27" s="105">
        <v>392</v>
      </c>
      <c r="L27" s="105">
        <v>390</v>
      </c>
      <c r="M27" s="108">
        <v>394</v>
      </c>
      <c r="N27" s="38"/>
      <c r="O27" s="118">
        <f t="shared" si="1"/>
        <v>355</v>
      </c>
      <c r="P27" s="131">
        <f>'2018'!B27</f>
        <v>392</v>
      </c>
      <c r="Q27" s="45">
        <f t="shared" si="0"/>
        <v>37</v>
      </c>
      <c r="R27" s="62">
        <f t="shared" si="2"/>
        <v>0.10422535211267606</v>
      </c>
      <c r="S27" s="112">
        <v>64034</v>
      </c>
      <c r="T27" s="124">
        <f t="shared" si="3"/>
        <v>5.5439297873004969E-3</v>
      </c>
    </row>
    <row r="28" spans="1:20" s="2" customFormat="1" ht="13.8" x14ac:dyDescent="0.3">
      <c r="A28" s="109" t="s">
        <v>20</v>
      </c>
      <c r="B28" s="110">
        <v>433</v>
      </c>
      <c r="C28" s="110">
        <v>459</v>
      </c>
      <c r="D28" s="10">
        <v>460</v>
      </c>
      <c r="E28" s="10"/>
      <c r="F28" s="110">
        <v>474</v>
      </c>
      <c r="G28" s="110">
        <v>463</v>
      </c>
      <c r="H28" s="110">
        <v>465</v>
      </c>
      <c r="I28" s="110">
        <v>472</v>
      </c>
      <c r="J28" s="110">
        <v>444</v>
      </c>
      <c r="K28" s="110">
        <v>459</v>
      </c>
      <c r="L28" s="110">
        <v>463</v>
      </c>
      <c r="M28" s="114">
        <v>470</v>
      </c>
      <c r="N28" s="38"/>
      <c r="O28" s="118">
        <f t="shared" si="1"/>
        <v>433</v>
      </c>
      <c r="P28" s="131">
        <f>'2018'!B28</f>
        <v>468</v>
      </c>
      <c r="Q28" s="45">
        <f t="shared" si="0"/>
        <v>35</v>
      </c>
      <c r="R28" s="62">
        <f t="shared" si="2"/>
        <v>8.0831408775981523E-2</v>
      </c>
      <c r="S28" s="112">
        <v>102705</v>
      </c>
      <c r="T28" s="124">
        <f t="shared" si="3"/>
        <v>4.2159583272479428E-3</v>
      </c>
    </row>
    <row r="29" spans="1:20" s="2" customFormat="1" ht="13.8" x14ac:dyDescent="0.3">
      <c r="A29" s="107" t="s">
        <v>12</v>
      </c>
      <c r="B29" s="105">
        <v>150</v>
      </c>
      <c r="C29" s="105">
        <v>155</v>
      </c>
      <c r="D29" s="105">
        <v>157</v>
      </c>
      <c r="E29" s="105"/>
      <c r="F29" s="105">
        <v>158</v>
      </c>
      <c r="G29" s="105">
        <v>148</v>
      </c>
      <c r="H29" s="105">
        <v>148</v>
      </c>
      <c r="I29" s="105">
        <v>147</v>
      </c>
      <c r="J29" s="105">
        <v>134</v>
      </c>
      <c r="K29" s="105">
        <v>138</v>
      </c>
      <c r="L29" s="105">
        <v>137</v>
      </c>
      <c r="M29" s="108">
        <v>137</v>
      </c>
      <c r="N29" s="38"/>
      <c r="O29" s="118">
        <f t="shared" si="1"/>
        <v>150</v>
      </c>
      <c r="P29" s="131">
        <f>'2018'!B29</f>
        <v>134</v>
      </c>
      <c r="Q29" s="45">
        <f t="shared" si="0"/>
        <v>-16</v>
      </c>
      <c r="R29" s="62">
        <f t="shared" si="2"/>
        <v>-0.10666666666666667</v>
      </c>
      <c r="S29" s="112">
        <v>18299</v>
      </c>
      <c r="T29" s="124">
        <f t="shared" si="3"/>
        <v>8.1971692442209965E-3</v>
      </c>
    </row>
    <row r="30" spans="1:20" s="2" customFormat="1" thickBot="1" x14ac:dyDescent="0.35">
      <c r="A30" s="9" t="s">
        <v>30</v>
      </c>
      <c r="B30" s="10">
        <v>398</v>
      </c>
      <c r="C30" s="10">
        <v>425</v>
      </c>
      <c r="D30" s="10">
        <v>427</v>
      </c>
      <c r="E30" s="10"/>
      <c r="F30" s="10">
        <v>444</v>
      </c>
      <c r="G30" s="10">
        <v>422</v>
      </c>
      <c r="H30" s="10">
        <v>430</v>
      </c>
      <c r="I30" s="10">
        <v>437</v>
      </c>
      <c r="J30" s="10">
        <v>408</v>
      </c>
      <c r="K30" s="10">
        <v>423</v>
      </c>
      <c r="L30" s="10">
        <v>426</v>
      </c>
      <c r="M30" s="96">
        <v>426</v>
      </c>
      <c r="N30" s="38"/>
      <c r="O30" s="118">
        <f t="shared" si="1"/>
        <v>398</v>
      </c>
      <c r="P30" s="132">
        <f>'2018'!B30</f>
        <v>429</v>
      </c>
      <c r="Q30" s="51">
        <f t="shared" si="0"/>
        <v>31</v>
      </c>
      <c r="R30" s="103">
        <f t="shared" si="2"/>
        <v>7.7889447236180909E-2</v>
      </c>
      <c r="S30" s="112">
        <v>68879</v>
      </c>
      <c r="T30" s="124">
        <f t="shared" si="3"/>
        <v>5.778248813136079E-3</v>
      </c>
    </row>
    <row r="31" spans="1:20" s="8" customFormat="1" ht="28.2" thickBot="1" x14ac:dyDescent="0.35">
      <c r="A31" s="23" t="s">
        <v>40</v>
      </c>
      <c r="B31" s="15">
        <f>SUM(B6:B30)</f>
        <v>17043</v>
      </c>
      <c r="C31" s="15">
        <f>SUM(C6:C30)</f>
        <v>17682</v>
      </c>
      <c r="D31" s="15">
        <f>SUM(D6:D30)</f>
        <v>17604</v>
      </c>
      <c r="E31" s="15" t="s">
        <v>63</v>
      </c>
      <c r="F31" s="15">
        <f t="shared" ref="F31:M31" si="4">SUM(F6:F30)</f>
        <v>18022</v>
      </c>
      <c r="G31" s="15">
        <f t="shared" si="4"/>
        <v>17486</v>
      </c>
      <c r="H31" s="15">
        <f t="shared" si="4"/>
        <v>17896</v>
      </c>
      <c r="I31" s="15">
        <f t="shared" si="4"/>
        <v>18233</v>
      </c>
      <c r="J31" s="15">
        <f t="shared" si="4"/>
        <v>17552</v>
      </c>
      <c r="K31" s="15">
        <f t="shared" si="4"/>
        <v>17957</v>
      </c>
      <c r="L31" s="15">
        <f t="shared" si="4"/>
        <v>18089</v>
      </c>
      <c r="M31" s="15">
        <f t="shared" si="4"/>
        <v>18168</v>
      </c>
      <c r="N31" s="36"/>
      <c r="O31" s="54">
        <f>SUM(O6:O30)</f>
        <v>17043</v>
      </c>
      <c r="P31" s="55">
        <f>SUM(P6:P30)</f>
        <v>18126</v>
      </c>
      <c r="Q31" s="117">
        <f>P31-O31</f>
        <v>1083</v>
      </c>
      <c r="R31" s="119">
        <f>Q31/O31</f>
        <v>6.354515050167224E-2</v>
      </c>
      <c r="S31" s="58"/>
      <c r="T31" s="55"/>
    </row>
    <row r="32" spans="1:20" s="2" customFormat="1" ht="13.8" x14ac:dyDescent="0.3">
      <c r="A32" s="18" t="s">
        <v>36</v>
      </c>
      <c r="B32" s="19">
        <f>B31-'2016'!M30</f>
        <v>120</v>
      </c>
      <c r="C32" s="19">
        <f>C31-B31</f>
        <v>639</v>
      </c>
      <c r="D32" s="19">
        <f>D31-C31</f>
        <v>-78</v>
      </c>
      <c r="E32" s="19" t="s">
        <v>63</v>
      </c>
      <c r="F32" s="19">
        <f>F31-D31</f>
        <v>418</v>
      </c>
      <c r="G32" s="19">
        <f t="shared" ref="G32:M32" si="5">G31-F31</f>
        <v>-536</v>
      </c>
      <c r="H32" s="19">
        <f t="shared" si="5"/>
        <v>410</v>
      </c>
      <c r="I32" s="19">
        <f t="shared" si="5"/>
        <v>337</v>
      </c>
      <c r="J32" s="19">
        <f t="shared" si="5"/>
        <v>-681</v>
      </c>
      <c r="K32" s="19">
        <f t="shared" si="5"/>
        <v>405</v>
      </c>
      <c r="L32" s="19">
        <f t="shared" si="5"/>
        <v>132</v>
      </c>
      <c r="M32" s="19">
        <f t="shared" si="5"/>
        <v>79</v>
      </c>
      <c r="N32" s="38"/>
      <c r="O32" s="38"/>
      <c r="P32" s="37"/>
      <c r="Q32" s="39"/>
      <c r="R32" s="39"/>
      <c r="S32" s="39"/>
      <c r="T32" s="39"/>
    </row>
    <row r="33" spans="1:16" s="2" customFormat="1" ht="13.8" x14ac:dyDescent="0.3">
      <c r="A33" s="8"/>
      <c r="N33" s="1"/>
      <c r="P33" s="3"/>
    </row>
    <row r="34" spans="1:16" s="2" customFormat="1" ht="13.8" x14ac:dyDescent="0.3">
      <c r="A34" s="8"/>
      <c r="N34" s="1"/>
      <c r="P34" s="3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4" workbookViewId="0">
      <selection activeCell="O19" sqref="O19"/>
    </sheetView>
  </sheetViews>
  <sheetFormatPr baseColWidth="10" defaultColWidth="11.44140625" defaultRowHeight="13.8" x14ac:dyDescent="0.3"/>
  <cols>
    <col min="1" max="1" width="25.33203125" style="8" customWidth="1"/>
    <col min="2" max="2" width="6.5546875" style="2" bestFit="1" customWidth="1"/>
    <col min="3" max="3" width="6.33203125" style="2" bestFit="1" customWidth="1"/>
    <col min="4" max="4" width="6" style="2" bestFit="1" customWidth="1"/>
    <col min="5" max="6" width="6.5546875" style="2" bestFit="1" customWidth="1"/>
    <col min="7" max="8" width="6" style="2" bestFit="1" customWidth="1"/>
    <col min="9" max="9" width="6.5546875" style="2" bestFit="1" customWidth="1"/>
    <col min="10" max="10" width="6" style="2" bestFit="1" customWidth="1"/>
    <col min="11" max="11" width="7.33203125" style="2" bestFit="1" customWidth="1"/>
    <col min="12" max="13" width="6" style="2" bestFit="1" customWidth="1"/>
    <col min="14" max="14" width="4.33203125" style="1" bestFit="1" customWidth="1"/>
    <col min="15" max="15" width="10.6640625" style="2" bestFit="1" customWidth="1"/>
    <col min="16" max="16" width="11" style="3" customWidth="1"/>
    <col min="17" max="17" width="12.6640625" style="2" customWidth="1"/>
    <col min="18" max="19" width="13.33203125" style="2" customWidth="1"/>
    <col min="20" max="16384" width="11.44140625" style="2"/>
  </cols>
  <sheetData>
    <row r="1" spans="1:20" x14ac:dyDescent="0.3">
      <c r="A1" s="138" t="s">
        <v>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20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20" ht="14.4" thickBot="1" x14ac:dyDescent="0.35">
      <c r="A3" s="139" t="s">
        <v>42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20" s="102" customFormat="1" ht="42" thickBot="1" x14ac:dyDescent="0.35">
      <c r="A4" s="98"/>
      <c r="B4" s="99" t="s">
        <v>56</v>
      </c>
      <c r="C4" s="99" t="s">
        <v>57</v>
      </c>
      <c r="D4" s="99" t="s">
        <v>2</v>
      </c>
      <c r="E4" s="99" t="s">
        <v>3</v>
      </c>
      <c r="F4" s="99" t="s">
        <v>4</v>
      </c>
      <c r="G4" s="99" t="s">
        <v>5</v>
      </c>
      <c r="H4" s="99" t="s">
        <v>58</v>
      </c>
      <c r="I4" s="99" t="s">
        <v>7</v>
      </c>
      <c r="J4" s="99" t="s">
        <v>59</v>
      </c>
      <c r="K4" s="99" t="s">
        <v>60</v>
      </c>
      <c r="L4" s="99" t="s">
        <v>61</v>
      </c>
      <c r="M4" s="100" t="s">
        <v>62</v>
      </c>
      <c r="N4" s="101"/>
      <c r="O4" s="65" t="s">
        <v>67</v>
      </c>
      <c r="P4" s="66" t="s">
        <v>66</v>
      </c>
      <c r="Q4" s="65" t="s">
        <v>48</v>
      </c>
      <c r="R4" s="66" t="s">
        <v>49</v>
      </c>
      <c r="S4" s="65" t="s">
        <v>51</v>
      </c>
      <c r="T4" s="66" t="s">
        <v>73</v>
      </c>
    </row>
    <row r="5" spans="1:20" x14ac:dyDescent="0.3">
      <c r="A5" s="9" t="s">
        <v>17</v>
      </c>
      <c r="B5" s="10">
        <v>385</v>
      </c>
      <c r="C5" s="10">
        <v>381</v>
      </c>
      <c r="D5" s="10"/>
      <c r="E5" s="10"/>
      <c r="F5" s="10">
        <v>373</v>
      </c>
      <c r="G5" s="10"/>
      <c r="H5" s="11">
        <v>368</v>
      </c>
      <c r="I5" s="10"/>
      <c r="J5" s="10"/>
      <c r="K5" s="10"/>
      <c r="L5" s="10">
        <v>407</v>
      </c>
      <c r="M5" s="94">
        <v>387</v>
      </c>
      <c r="N5" s="37"/>
      <c r="O5" s="91">
        <f>B5</f>
        <v>385</v>
      </c>
      <c r="P5" s="60">
        <f>'2017'!B6</f>
        <v>387</v>
      </c>
      <c r="Q5" s="61">
        <f t="shared" ref="Q5:Q29" si="0">P5-O5</f>
        <v>2</v>
      </c>
      <c r="R5" s="62">
        <f>Q5/O5</f>
        <v>5.1948051948051948E-3</v>
      </c>
      <c r="S5" s="112">
        <v>37190</v>
      </c>
      <c r="T5" s="113">
        <f>SUM(B5/S5)</f>
        <v>1.0352245227211615E-2</v>
      </c>
    </row>
    <row r="6" spans="1:20" x14ac:dyDescent="0.3">
      <c r="A6" s="6" t="s">
        <v>25</v>
      </c>
      <c r="B6" s="13">
        <v>213</v>
      </c>
      <c r="C6" s="13">
        <v>214</v>
      </c>
      <c r="D6" s="105"/>
      <c r="E6" s="105"/>
      <c r="F6" s="13">
        <v>213</v>
      </c>
      <c r="G6" s="13"/>
      <c r="H6" s="22">
        <v>211</v>
      </c>
      <c r="I6" s="13"/>
      <c r="J6" s="13"/>
      <c r="K6" s="13"/>
      <c r="L6" s="13">
        <v>227</v>
      </c>
      <c r="M6" s="95">
        <v>215</v>
      </c>
      <c r="N6" s="38"/>
      <c r="O6" s="91">
        <f t="shared" ref="O6:O29" si="1">B6</f>
        <v>213</v>
      </c>
      <c r="P6" s="60">
        <f>'2017'!B7</f>
        <v>213</v>
      </c>
      <c r="Q6" s="45">
        <f t="shared" si="0"/>
        <v>0</v>
      </c>
      <c r="R6" s="62">
        <f t="shared" ref="R6:R29" si="2">Q6/O6</f>
        <v>0</v>
      </c>
      <c r="S6" s="112">
        <v>41916</v>
      </c>
      <c r="T6" s="113">
        <f t="shared" ref="T6:T29" si="3">SUM(B6/S6)</f>
        <v>5.0815917549384484E-3</v>
      </c>
    </row>
    <row r="7" spans="1:20" x14ac:dyDescent="0.3">
      <c r="A7" s="109" t="s">
        <v>65</v>
      </c>
      <c r="B7" s="110"/>
      <c r="C7" s="110"/>
      <c r="D7" s="10"/>
      <c r="E7" s="10"/>
      <c r="F7" s="110">
        <v>216</v>
      </c>
      <c r="G7" s="110"/>
      <c r="H7" s="110">
        <v>185</v>
      </c>
      <c r="I7" s="110"/>
      <c r="J7" s="110"/>
      <c r="K7" s="110"/>
      <c r="L7" s="110">
        <v>196</v>
      </c>
      <c r="M7" s="111">
        <v>191</v>
      </c>
      <c r="N7" s="38"/>
      <c r="O7" s="91">
        <v>0</v>
      </c>
      <c r="P7" s="60">
        <f>'2017'!B8</f>
        <v>192</v>
      </c>
      <c r="Q7" s="45">
        <f t="shared" si="0"/>
        <v>192</v>
      </c>
      <c r="R7" s="62"/>
      <c r="S7" s="112"/>
      <c r="T7" s="113"/>
    </row>
    <row r="8" spans="1:20" x14ac:dyDescent="0.3">
      <c r="A8" s="107" t="s">
        <v>26</v>
      </c>
      <c r="B8" s="105">
        <v>2267</v>
      </c>
      <c r="C8" s="105">
        <v>2269</v>
      </c>
      <c r="D8" s="105"/>
      <c r="E8" s="105"/>
      <c r="F8" s="105">
        <v>2381</v>
      </c>
      <c r="G8" s="105"/>
      <c r="H8" s="105">
        <v>2402</v>
      </c>
      <c r="I8" s="105"/>
      <c r="J8" s="105"/>
      <c r="K8" s="105"/>
      <c r="L8" s="105">
        <v>2624</v>
      </c>
      <c r="M8" s="108">
        <v>2498</v>
      </c>
      <c r="N8" s="38"/>
      <c r="O8" s="91">
        <f t="shared" si="1"/>
        <v>2267</v>
      </c>
      <c r="P8" s="60">
        <f>'2017'!B9</f>
        <v>2528</v>
      </c>
      <c r="Q8" s="45">
        <f t="shared" si="0"/>
        <v>261</v>
      </c>
      <c r="R8" s="62">
        <f t="shared" si="2"/>
        <v>0.11513012792236436</v>
      </c>
      <c r="S8" s="112">
        <v>304486</v>
      </c>
      <c r="T8" s="113">
        <f t="shared" si="3"/>
        <v>7.445334104031056E-3</v>
      </c>
    </row>
    <row r="9" spans="1:20" x14ac:dyDescent="0.3">
      <c r="A9" s="109" t="s">
        <v>24</v>
      </c>
      <c r="B9" s="110">
        <v>2460</v>
      </c>
      <c r="C9" s="110">
        <v>2437</v>
      </c>
      <c r="D9" s="10"/>
      <c r="E9" s="10"/>
      <c r="F9" s="110">
        <v>2459</v>
      </c>
      <c r="G9" s="110"/>
      <c r="H9" s="110">
        <v>2567</v>
      </c>
      <c r="I9" s="110"/>
      <c r="J9" s="110"/>
      <c r="K9" s="110"/>
      <c r="L9" s="110">
        <v>2796</v>
      </c>
      <c r="M9" s="114">
        <v>2607</v>
      </c>
      <c r="N9" s="38"/>
      <c r="O9" s="91">
        <f t="shared" si="1"/>
        <v>2460</v>
      </c>
      <c r="P9" s="60">
        <f>'2017'!B10</f>
        <v>2645</v>
      </c>
      <c r="Q9" s="45">
        <f t="shared" si="0"/>
        <v>185</v>
      </c>
      <c r="R9" s="62">
        <f t="shared" si="2"/>
        <v>7.5203252032520332E-2</v>
      </c>
      <c r="S9" s="112">
        <v>978384</v>
      </c>
      <c r="T9" s="113">
        <f>SUM(B9/S9)</f>
        <v>2.5143501937889418E-3</v>
      </c>
    </row>
    <row r="10" spans="1:20" x14ac:dyDescent="0.3">
      <c r="A10" s="107" t="s">
        <v>23</v>
      </c>
      <c r="B10" s="105">
        <v>1110</v>
      </c>
      <c r="C10" s="105">
        <v>1117</v>
      </c>
      <c r="D10" s="105"/>
      <c r="E10" s="105"/>
      <c r="F10" s="105">
        <v>1132</v>
      </c>
      <c r="G10" s="105"/>
      <c r="H10" s="105">
        <v>1130</v>
      </c>
      <c r="I10" s="105"/>
      <c r="J10" s="105"/>
      <c r="K10" s="105"/>
      <c r="L10" s="105">
        <v>1299</v>
      </c>
      <c r="M10" s="108">
        <v>1185</v>
      </c>
      <c r="N10" s="38"/>
      <c r="O10" s="91">
        <f t="shared" si="1"/>
        <v>1110</v>
      </c>
      <c r="P10" s="60">
        <f>'2017'!B11</f>
        <v>1189</v>
      </c>
      <c r="Q10" s="45">
        <f t="shared" si="0"/>
        <v>79</v>
      </c>
      <c r="R10" s="62">
        <f t="shared" si="2"/>
        <v>7.1171171171171166E-2</v>
      </c>
      <c r="S10" s="112">
        <v>374989</v>
      </c>
      <c r="T10" s="113">
        <f t="shared" si="3"/>
        <v>2.9600868292136567E-3</v>
      </c>
    </row>
    <row r="11" spans="1:20" x14ac:dyDescent="0.3">
      <c r="A11" s="109" t="s">
        <v>34</v>
      </c>
      <c r="B11" s="110">
        <v>1113</v>
      </c>
      <c r="C11" s="110">
        <v>1104</v>
      </c>
      <c r="D11" s="10"/>
      <c r="E11" s="10"/>
      <c r="F11" s="110">
        <v>1175</v>
      </c>
      <c r="G11" s="110"/>
      <c r="H11" s="110">
        <v>1169</v>
      </c>
      <c r="I11" s="110"/>
      <c r="J11" s="110"/>
      <c r="K11" s="110"/>
      <c r="L11" s="110">
        <v>1251</v>
      </c>
      <c r="M11" s="114">
        <v>1186</v>
      </c>
      <c r="N11" s="38"/>
      <c r="O11" s="91">
        <f t="shared" si="1"/>
        <v>1113</v>
      </c>
      <c r="P11" s="60">
        <f>'2017'!B12</f>
        <v>1186</v>
      </c>
      <c r="Q11" s="45">
        <f t="shared" si="0"/>
        <v>73</v>
      </c>
      <c r="R11" s="62">
        <f t="shared" si="2"/>
        <v>6.5588499550763707E-2</v>
      </c>
      <c r="S11" s="112">
        <v>210992</v>
      </c>
      <c r="T11" s="113">
        <f t="shared" si="3"/>
        <v>5.2750815196784713E-3</v>
      </c>
    </row>
    <row r="12" spans="1:20" x14ac:dyDescent="0.3">
      <c r="A12" s="107" t="s">
        <v>33</v>
      </c>
      <c r="B12" s="105">
        <v>490</v>
      </c>
      <c r="C12" s="105">
        <v>492</v>
      </c>
      <c r="D12" s="105"/>
      <c r="E12" s="105"/>
      <c r="F12" s="105">
        <v>496</v>
      </c>
      <c r="G12" s="105"/>
      <c r="H12" s="105">
        <v>494</v>
      </c>
      <c r="I12" s="105"/>
      <c r="J12" s="105"/>
      <c r="K12" s="105"/>
      <c r="L12" s="105">
        <v>526</v>
      </c>
      <c r="M12" s="108">
        <v>488</v>
      </c>
      <c r="N12" s="38"/>
      <c r="O12" s="91">
        <f t="shared" si="1"/>
        <v>490</v>
      </c>
      <c r="P12" s="60">
        <f>'2017'!B13</f>
        <v>489</v>
      </c>
      <c r="Q12" s="45">
        <f t="shared" si="0"/>
        <v>-1</v>
      </c>
      <c r="R12" s="62">
        <f t="shared" si="2"/>
        <v>-2.0408163265306124E-3</v>
      </c>
      <c r="S12" s="112">
        <v>85804</v>
      </c>
      <c r="T12" s="113">
        <f t="shared" si="3"/>
        <v>5.7106894783459979E-3</v>
      </c>
    </row>
    <row r="13" spans="1:20" x14ac:dyDescent="0.3">
      <c r="A13" s="109" t="s">
        <v>35</v>
      </c>
      <c r="B13" s="110">
        <v>241</v>
      </c>
      <c r="C13" s="110">
        <v>238</v>
      </c>
      <c r="D13" s="10"/>
      <c r="E13" s="10"/>
      <c r="F13" s="110">
        <v>247</v>
      </c>
      <c r="G13" s="110"/>
      <c r="H13" s="110">
        <v>211</v>
      </c>
      <c r="I13" s="110"/>
      <c r="J13" s="110"/>
      <c r="K13" s="110"/>
      <c r="L13" s="110">
        <v>246</v>
      </c>
      <c r="M13" s="114">
        <v>225</v>
      </c>
      <c r="N13" s="38"/>
      <c r="O13" s="91">
        <f t="shared" si="1"/>
        <v>241</v>
      </c>
      <c r="P13" s="60">
        <f>'2017'!B14</f>
        <v>228</v>
      </c>
      <c r="Q13" s="45">
        <f t="shared" si="0"/>
        <v>-13</v>
      </c>
      <c r="R13" s="62">
        <f t="shared" si="2"/>
        <v>-5.3941908713692949E-2</v>
      </c>
      <c r="S13" s="112">
        <v>88746</v>
      </c>
      <c r="T13" s="113">
        <f t="shared" si="3"/>
        <v>2.7156153516778221E-3</v>
      </c>
    </row>
    <row r="14" spans="1:20" x14ac:dyDescent="0.3">
      <c r="A14" s="107" t="s">
        <v>19</v>
      </c>
      <c r="B14" s="105">
        <v>1101</v>
      </c>
      <c r="C14" s="105">
        <v>1094</v>
      </c>
      <c r="D14" s="105"/>
      <c r="E14" s="105"/>
      <c r="F14" s="105">
        <v>1123</v>
      </c>
      <c r="G14" s="105"/>
      <c r="H14" s="105">
        <v>1129</v>
      </c>
      <c r="I14" s="105"/>
      <c r="J14" s="105"/>
      <c r="K14" s="105"/>
      <c r="L14" s="105">
        <v>1214</v>
      </c>
      <c r="M14" s="108">
        <v>1138</v>
      </c>
      <c r="N14" s="38"/>
      <c r="O14" s="91">
        <f t="shared" si="1"/>
        <v>1101</v>
      </c>
      <c r="P14" s="60">
        <f>'2017'!B15</f>
        <v>1149</v>
      </c>
      <c r="Q14" s="45">
        <f t="shared" si="0"/>
        <v>48</v>
      </c>
      <c r="R14" s="62">
        <f t="shared" si="2"/>
        <v>4.3596730245231606E-2</v>
      </c>
      <c r="S14" s="112">
        <v>401234</v>
      </c>
      <c r="T14" s="113">
        <f t="shared" si="3"/>
        <v>2.7440346530952014E-3</v>
      </c>
    </row>
    <row r="15" spans="1:20" x14ac:dyDescent="0.3">
      <c r="A15" s="109" t="s">
        <v>14</v>
      </c>
      <c r="B15" s="110">
        <v>329</v>
      </c>
      <c r="C15" s="110">
        <v>328</v>
      </c>
      <c r="D15" s="10"/>
      <c r="E15" s="10"/>
      <c r="F15" s="110">
        <v>356</v>
      </c>
      <c r="G15" s="110"/>
      <c r="H15" s="110">
        <v>355</v>
      </c>
      <c r="I15" s="110"/>
      <c r="J15" s="110"/>
      <c r="K15" s="110"/>
      <c r="L15" s="110">
        <v>389</v>
      </c>
      <c r="M15" s="114">
        <v>361</v>
      </c>
      <c r="N15" s="38"/>
      <c r="O15" s="91">
        <f t="shared" si="1"/>
        <v>329</v>
      </c>
      <c r="P15" s="60">
        <f>'2017'!B16</f>
        <v>360</v>
      </c>
      <c r="Q15" s="45">
        <f t="shared" si="0"/>
        <v>31</v>
      </c>
      <c r="R15" s="62">
        <f t="shared" si="2"/>
        <v>9.4224924012158054E-2</v>
      </c>
      <c r="S15" s="112">
        <v>61463</v>
      </c>
      <c r="T15" s="113">
        <f t="shared" si="3"/>
        <v>5.3528138880301968E-3</v>
      </c>
    </row>
    <row r="16" spans="1:20" x14ac:dyDescent="0.3">
      <c r="A16" s="107" t="s">
        <v>18</v>
      </c>
      <c r="B16" s="105">
        <v>425</v>
      </c>
      <c r="C16" s="105">
        <v>426</v>
      </c>
      <c r="D16" s="105"/>
      <c r="E16" s="105"/>
      <c r="F16" s="105">
        <v>441</v>
      </c>
      <c r="G16" s="105"/>
      <c r="H16" s="105">
        <v>440</v>
      </c>
      <c r="I16" s="105"/>
      <c r="J16" s="105"/>
      <c r="K16" s="105"/>
      <c r="L16" s="105">
        <v>472</v>
      </c>
      <c r="M16" s="108">
        <v>438</v>
      </c>
      <c r="N16" s="38"/>
      <c r="O16" s="91">
        <f t="shared" si="1"/>
        <v>425</v>
      </c>
      <c r="P16" s="60">
        <f>'2017'!B17</f>
        <v>440</v>
      </c>
      <c r="Q16" s="45">
        <f t="shared" si="0"/>
        <v>15</v>
      </c>
      <c r="R16" s="62">
        <f t="shared" si="2"/>
        <v>3.5294117647058823E-2</v>
      </c>
      <c r="S16" s="112">
        <v>84784</v>
      </c>
      <c r="T16" s="113">
        <f>SUM(B16/S16)</f>
        <v>5.012738252500472E-3</v>
      </c>
    </row>
    <row r="17" spans="1:20" x14ac:dyDescent="0.3">
      <c r="A17" s="109" t="s">
        <v>27</v>
      </c>
      <c r="B17" s="110">
        <v>309</v>
      </c>
      <c r="C17" s="110">
        <v>309</v>
      </c>
      <c r="D17" s="10"/>
      <c r="E17" s="10"/>
      <c r="F17" s="110">
        <v>313</v>
      </c>
      <c r="G17" s="110"/>
      <c r="H17" s="110">
        <v>316</v>
      </c>
      <c r="I17" s="110"/>
      <c r="J17" s="110"/>
      <c r="K17" s="110"/>
      <c r="L17" s="110">
        <v>346</v>
      </c>
      <c r="M17" s="114">
        <v>333</v>
      </c>
      <c r="N17" s="38"/>
      <c r="O17" s="91">
        <f t="shared" si="1"/>
        <v>309</v>
      </c>
      <c r="P17" s="60">
        <f>'2017'!B18</f>
        <v>334</v>
      </c>
      <c r="Q17" s="45">
        <f t="shared" si="0"/>
        <v>25</v>
      </c>
      <c r="R17" s="62">
        <f t="shared" si="2"/>
        <v>8.0906148867313912E-2</v>
      </c>
      <c r="S17" s="112">
        <v>46550</v>
      </c>
      <c r="T17" s="113">
        <f t="shared" si="3"/>
        <v>6.6380236305048331E-3</v>
      </c>
    </row>
    <row r="18" spans="1:20" x14ac:dyDescent="0.3">
      <c r="A18" s="107" t="s">
        <v>28</v>
      </c>
      <c r="B18" s="105">
        <v>518</v>
      </c>
      <c r="C18" s="105">
        <v>517</v>
      </c>
      <c r="D18" s="105"/>
      <c r="E18" s="105"/>
      <c r="F18" s="105">
        <v>530</v>
      </c>
      <c r="G18" s="105"/>
      <c r="H18" s="105">
        <v>542</v>
      </c>
      <c r="I18" s="105"/>
      <c r="J18" s="105"/>
      <c r="K18" s="105"/>
      <c r="L18" s="105">
        <v>596</v>
      </c>
      <c r="M18" s="108">
        <v>558</v>
      </c>
      <c r="N18" s="38"/>
      <c r="O18" s="91">
        <f t="shared" si="1"/>
        <v>518</v>
      </c>
      <c r="P18" s="60">
        <f>'2017'!B19</f>
        <v>563</v>
      </c>
      <c r="Q18" s="45">
        <f t="shared" si="0"/>
        <v>45</v>
      </c>
      <c r="R18" s="62">
        <f t="shared" si="2"/>
        <v>8.6872586872586879E-2</v>
      </c>
      <c r="S18" s="112">
        <v>114811</v>
      </c>
      <c r="T18" s="113">
        <f t="shared" si="3"/>
        <v>4.5117628101836935E-3</v>
      </c>
    </row>
    <row r="19" spans="1:20" x14ac:dyDescent="0.3">
      <c r="A19" s="109" t="s">
        <v>15</v>
      </c>
      <c r="B19" s="110">
        <v>395</v>
      </c>
      <c r="C19" s="110">
        <v>400</v>
      </c>
      <c r="D19" s="10"/>
      <c r="E19" s="10"/>
      <c r="F19" s="110">
        <v>417</v>
      </c>
      <c r="G19" s="110"/>
      <c r="H19" s="110">
        <v>425</v>
      </c>
      <c r="I19" s="110"/>
      <c r="J19" s="110"/>
      <c r="K19" s="110"/>
      <c r="L19" s="110">
        <v>461</v>
      </c>
      <c r="M19" s="114">
        <v>445</v>
      </c>
      <c r="N19" s="38"/>
      <c r="O19" s="91">
        <f>B19</f>
        <v>395</v>
      </c>
      <c r="P19" s="60">
        <f>'2017'!B20</f>
        <v>444</v>
      </c>
      <c r="Q19" s="45">
        <f t="shared" si="0"/>
        <v>49</v>
      </c>
      <c r="R19" s="62">
        <f t="shared" si="2"/>
        <v>0.1240506329113924</v>
      </c>
      <c r="S19" s="112">
        <v>132276</v>
      </c>
      <c r="T19" s="113">
        <f t="shared" si="3"/>
        <v>2.9861804106565059E-3</v>
      </c>
    </row>
    <row r="20" spans="1:20" x14ac:dyDescent="0.3">
      <c r="A20" s="107" t="s">
        <v>32</v>
      </c>
      <c r="B20" s="105">
        <v>534</v>
      </c>
      <c r="C20" s="105">
        <v>523</v>
      </c>
      <c r="D20" s="105"/>
      <c r="E20" s="105"/>
      <c r="F20" s="105">
        <v>539</v>
      </c>
      <c r="G20" s="105"/>
      <c r="H20" s="105">
        <v>538</v>
      </c>
      <c r="I20" s="105"/>
      <c r="J20" s="105"/>
      <c r="K20" s="105"/>
      <c r="L20" s="105">
        <v>572</v>
      </c>
      <c r="M20" s="108">
        <v>549</v>
      </c>
      <c r="N20" s="38"/>
      <c r="O20" s="91">
        <f t="shared" si="1"/>
        <v>534</v>
      </c>
      <c r="P20" s="60">
        <f>'2017'!B21</f>
        <v>555</v>
      </c>
      <c r="Q20" s="45">
        <f t="shared" si="0"/>
        <v>21</v>
      </c>
      <c r="R20" s="62">
        <f t="shared" si="2"/>
        <v>3.9325842696629212E-2</v>
      </c>
      <c r="S20" s="112">
        <v>92168</v>
      </c>
      <c r="T20" s="113">
        <f t="shared" si="3"/>
        <v>5.7937679020918327E-3</v>
      </c>
    </row>
    <row r="21" spans="1:20" x14ac:dyDescent="0.3">
      <c r="A21" s="109" t="s">
        <v>29</v>
      </c>
      <c r="B21" s="110">
        <v>530</v>
      </c>
      <c r="C21" s="110">
        <v>538</v>
      </c>
      <c r="D21" s="10"/>
      <c r="E21" s="10"/>
      <c r="F21" s="110">
        <v>581</v>
      </c>
      <c r="G21" s="110"/>
      <c r="H21" s="110">
        <v>583</v>
      </c>
      <c r="I21" s="110"/>
      <c r="J21" s="110"/>
      <c r="K21" s="110"/>
      <c r="L21" s="110">
        <v>627</v>
      </c>
      <c r="M21" s="114">
        <v>581</v>
      </c>
      <c r="N21" s="38"/>
      <c r="O21" s="91">
        <f t="shared" si="1"/>
        <v>530</v>
      </c>
      <c r="P21" s="60">
        <f>'2017'!B22</f>
        <v>587</v>
      </c>
      <c r="Q21" s="45">
        <f t="shared" si="0"/>
        <v>57</v>
      </c>
      <c r="R21" s="62">
        <f t="shared" si="2"/>
        <v>0.10754716981132076</v>
      </c>
      <c r="S21" s="112">
        <v>87151</v>
      </c>
      <c r="T21" s="113">
        <f t="shared" si="3"/>
        <v>6.0813989512455389E-3</v>
      </c>
    </row>
    <row r="22" spans="1:20" x14ac:dyDescent="0.3">
      <c r="A22" s="107" t="s">
        <v>13</v>
      </c>
      <c r="B22" s="105">
        <v>78</v>
      </c>
      <c r="C22" s="105">
        <v>79</v>
      </c>
      <c r="D22" s="105"/>
      <c r="E22" s="105"/>
      <c r="F22" s="105">
        <v>81</v>
      </c>
      <c r="G22" s="105"/>
      <c r="H22" s="105">
        <v>79</v>
      </c>
      <c r="I22" s="105"/>
      <c r="J22" s="105"/>
      <c r="K22" s="105"/>
      <c r="L22" s="105">
        <v>84</v>
      </c>
      <c r="M22" s="108">
        <v>78</v>
      </c>
      <c r="N22" s="38"/>
      <c r="O22" s="91">
        <f t="shared" si="1"/>
        <v>78</v>
      </c>
      <c r="P22" s="60">
        <f>'2017'!B23</f>
        <v>78</v>
      </c>
      <c r="Q22" s="45">
        <f t="shared" si="0"/>
        <v>0</v>
      </c>
      <c r="R22" s="62">
        <f>Q22/O22</f>
        <v>0</v>
      </c>
      <c r="S22" s="112">
        <v>13858</v>
      </c>
      <c r="T22" s="113">
        <f t="shared" si="3"/>
        <v>5.6285178236397749E-3</v>
      </c>
    </row>
    <row r="23" spans="1:20" x14ac:dyDescent="0.3">
      <c r="A23" s="109" t="s">
        <v>64</v>
      </c>
      <c r="B23" s="110">
        <v>1443</v>
      </c>
      <c r="C23" s="110">
        <v>1440</v>
      </c>
      <c r="D23" s="10"/>
      <c r="E23" s="10"/>
      <c r="F23" s="110">
        <v>1273</v>
      </c>
      <c r="G23" s="110"/>
      <c r="H23" s="110">
        <v>1309</v>
      </c>
      <c r="I23" s="110"/>
      <c r="J23" s="110"/>
      <c r="K23" s="110"/>
      <c r="L23" s="110">
        <v>1397</v>
      </c>
      <c r="M23" s="114">
        <v>1297</v>
      </c>
      <c r="N23" s="38"/>
      <c r="O23" s="91">
        <f t="shared" si="1"/>
        <v>1443</v>
      </c>
      <c r="P23" s="60">
        <f>'2017'!B24</f>
        <v>1314</v>
      </c>
      <c r="Q23" s="45">
        <f t="shared" si="0"/>
        <v>-129</v>
      </c>
      <c r="R23" s="62">
        <f t="shared" si="2"/>
        <v>-8.9397089397089402E-2</v>
      </c>
      <c r="S23" s="112">
        <v>462546</v>
      </c>
      <c r="T23" s="113">
        <f t="shared" si="3"/>
        <v>3.1196897173470313E-3</v>
      </c>
    </row>
    <row r="24" spans="1:20" x14ac:dyDescent="0.3">
      <c r="A24" s="107" t="s">
        <v>16</v>
      </c>
      <c r="B24" s="105">
        <v>445</v>
      </c>
      <c r="C24" s="105">
        <v>446</v>
      </c>
      <c r="D24" s="105"/>
      <c r="E24" s="105"/>
      <c r="F24" s="105">
        <v>445</v>
      </c>
      <c r="G24" s="105"/>
      <c r="H24" s="105">
        <v>444</v>
      </c>
      <c r="I24" s="105"/>
      <c r="J24" s="105"/>
      <c r="K24" s="105"/>
      <c r="L24" s="105">
        <v>480</v>
      </c>
      <c r="M24" s="108">
        <v>443</v>
      </c>
      <c r="N24" s="38"/>
      <c r="O24" s="91">
        <f t="shared" si="1"/>
        <v>445</v>
      </c>
      <c r="P24" s="60">
        <f>'2017'!B25</f>
        <v>433</v>
      </c>
      <c r="Q24" s="45">
        <f t="shared" si="0"/>
        <v>-12</v>
      </c>
      <c r="R24" s="62">
        <f t="shared" si="2"/>
        <v>-2.6966292134831461E-2</v>
      </c>
      <c r="S24" s="112">
        <v>100297</v>
      </c>
      <c r="T24" s="113">
        <f t="shared" si="3"/>
        <v>4.4368226367687965E-3</v>
      </c>
    </row>
    <row r="25" spans="1:20" x14ac:dyDescent="0.3">
      <c r="A25" s="109" t="s">
        <v>21</v>
      </c>
      <c r="B25" s="110">
        <v>373</v>
      </c>
      <c r="C25" s="110">
        <v>367</v>
      </c>
      <c r="D25" s="10"/>
      <c r="E25" s="10"/>
      <c r="F25" s="110">
        <v>382</v>
      </c>
      <c r="G25" s="110"/>
      <c r="H25" s="110">
        <v>385</v>
      </c>
      <c r="I25" s="110"/>
      <c r="J25" s="110"/>
      <c r="K25" s="110"/>
      <c r="L25" s="110">
        <v>403</v>
      </c>
      <c r="M25" s="114">
        <v>390</v>
      </c>
      <c r="N25" s="38"/>
      <c r="O25" s="91">
        <f t="shared" si="1"/>
        <v>373</v>
      </c>
      <c r="P25" s="60">
        <f>'2017'!B26</f>
        <v>393</v>
      </c>
      <c r="Q25" s="45">
        <f t="shared" si="0"/>
        <v>20</v>
      </c>
      <c r="R25" s="62">
        <f t="shared" si="2"/>
        <v>5.3619302949061663E-2</v>
      </c>
      <c r="S25" s="112">
        <v>105925</v>
      </c>
      <c r="T25" s="113">
        <f t="shared" si="3"/>
        <v>3.5213594524427659E-3</v>
      </c>
    </row>
    <row r="26" spans="1:20" x14ac:dyDescent="0.3">
      <c r="A26" s="107" t="s">
        <v>22</v>
      </c>
      <c r="B26" s="105">
        <v>360</v>
      </c>
      <c r="C26" s="105">
        <v>354</v>
      </c>
      <c r="D26" s="105"/>
      <c r="E26" s="105"/>
      <c r="F26" s="105">
        <v>366</v>
      </c>
      <c r="G26" s="105"/>
      <c r="H26" s="105">
        <v>367</v>
      </c>
      <c r="I26" s="105"/>
      <c r="J26" s="105"/>
      <c r="K26" s="105"/>
      <c r="L26" s="105">
        <v>389</v>
      </c>
      <c r="M26" s="108">
        <v>356</v>
      </c>
      <c r="N26" s="38"/>
      <c r="O26" s="91">
        <f t="shared" si="1"/>
        <v>360</v>
      </c>
      <c r="P26" s="60">
        <f>'2017'!B27</f>
        <v>355</v>
      </c>
      <c r="Q26" s="45">
        <f t="shared" si="0"/>
        <v>-5</v>
      </c>
      <c r="R26" s="62">
        <f t="shared" si="2"/>
        <v>-1.3888888888888888E-2</v>
      </c>
      <c r="S26" s="112">
        <v>57058</v>
      </c>
      <c r="T26" s="113">
        <f t="shared" si="3"/>
        <v>6.3093694135791653E-3</v>
      </c>
    </row>
    <row r="27" spans="1:20" x14ac:dyDescent="0.3">
      <c r="A27" s="109" t="s">
        <v>20</v>
      </c>
      <c r="B27" s="110">
        <v>424</v>
      </c>
      <c r="C27" s="110">
        <v>416</v>
      </c>
      <c r="D27" s="10"/>
      <c r="E27" s="10"/>
      <c r="F27" s="110">
        <v>440</v>
      </c>
      <c r="G27" s="110"/>
      <c r="H27" s="110">
        <v>439</v>
      </c>
      <c r="I27" s="110"/>
      <c r="J27" s="110"/>
      <c r="K27" s="110"/>
      <c r="L27" s="110">
        <v>468</v>
      </c>
      <c r="M27" s="114">
        <v>429</v>
      </c>
      <c r="N27" s="38"/>
      <c r="O27" s="91">
        <f t="shared" si="1"/>
        <v>424</v>
      </c>
      <c r="P27" s="60">
        <f>'2017'!B28</f>
        <v>433</v>
      </c>
      <c r="Q27" s="45">
        <f t="shared" si="0"/>
        <v>9</v>
      </c>
      <c r="R27" s="62">
        <f t="shared" si="2"/>
        <v>2.1226415094339621E-2</v>
      </c>
      <c r="S27" s="112">
        <v>94820</v>
      </c>
      <c r="T27" s="113">
        <f t="shared" si="3"/>
        <v>4.4716304577093443E-3</v>
      </c>
    </row>
    <row r="28" spans="1:20" x14ac:dyDescent="0.3">
      <c r="A28" s="107" t="s">
        <v>12</v>
      </c>
      <c r="B28" s="105">
        <v>151</v>
      </c>
      <c r="C28" s="105">
        <v>147</v>
      </c>
      <c r="D28" s="105"/>
      <c r="E28" s="105"/>
      <c r="F28" s="105">
        <v>151</v>
      </c>
      <c r="G28" s="105"/>
      <c r="H28" s="105">
        <v>154</v>
      </c>
      <c r="I28" s="105"/>
      <c r="J28" s="105"/>
      <c r="K28" s="105"/>
      <c r="L28" s="105">
        <v>161</v>
      </c>
      <c r="M28" s="108">
        <v>150</v>
      </c>
      <c r="N28" s="38"/>
      <c r="O28" s="91">
        <f t="shared" si="1"/>
        <v>151</v>
      </c>
      <c r="P28" s="60">
        <f>'2017'!B29</f>
        <v>150</v>
      </c>
      <c r="Q28" s="45">
        <f t="shared" si="0"/>
        <v>-1</v>
      </c>
      <c r="R28" s="62">
        <f t="shared" si="2"/>
        <v>-6.6225165562913907E-3</v>
      </c>
      <c r="S28" s="112">
        <v>17820</v>
      </c>
      <c r="T28" s="113">
        <f t="shared" si="3"/>
        <v>8.4736251402918062E-3</v>
      </c>
    </row>
    <row r="29" spans="1:20" ht="14.4" thickBot="1" x14ac:dyDescent="0.35">
      <c r="A29" s="9" t="s">
        <v>30</v>
      </c>
      <c r="B29" s="10">
        <v>414</v>
      </c>
      <c r="C29" s="10">
        <v>414</v>
      </c>
      <c r="D29" s="10"/>
      <c r="E29" s="10"/>
      <c r="F29" s="10">
        <v>424</v>
      </c>
      <c r="G29" s="10"/>
      <c r="H29" s="10">
        <v>421</v>
      </c>
      <c r="I29" s="10"/>
      <c r="J29" s="10"/>
      <c r="K29" s="10"/>
      <c r="L29" s="10">
        <v>439</v>
      </c>
      <c r="M29" s="96">
        <v>395</v>
      </c>
      <c r="N29" s="38"/>
      <c r="O29" s="91">
        <f t="shared" si="1"/>
        <v>414</v>
      </c>
      <c r="P29" s="60">
        <f>'2017'!B30</f>
        <v>398</v>
      </c>
      <c r="Q29" s="51">
        <f t="shared" si="0"/>
        <v>-16</v>
      </c>
      <c r="R29" s="103">
        <f t="shared" si="2"/>
        <v>-3.864734299516908E-2</v>
      </c>
      <c r="S29" s="112">
        <v>66044</v>
      </c>
      <c r="T29" s="113">
        <f t="shared" si="3"/>
        <v>6.2685482405668951E-3</v>
      </c>
    </row>
    <row r="30" spans="1:20" s="8" customFormat="1" ht="28.2" thickBot="1" x14ac:dyDescent="0.35">
      <c r="A30" s="23" t="s">
        <v>40</v>
      </c>
      <c r="B30" s="15">
        <f>SUM(B5:B29)</f>
        <v>16108</v>
      </c>
      <c r="C30" s="15">
        <f>SUM(C5:C29)</f>
        <v>16050</v>
      </c>
      <c r="D30" s="15" t="s">
        <v>63</v>
      </c>
      <c r="E30" s="15" t="s">
        <v>63</v>
      </c>
      <c r="F30" s="15">
        <f t="shared" ref="F30:M30" si="4">SUM(F5:F29)</f>
        <v>16554</v>
      </c>
      <c r="G30" s="15">
        <f t="shared" si="4"/>
        <v>0</v>
      </c>
      <c r="H30" s="15">
        <f t="shared" si="4"/>
        <v>16663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18070</v>
      </c>
      <c r="M30" s="15">
        <f t="shared" si="4"/>
        <v>16923</v>
      </c>
      <c r="N30" s="36"/>
      <c r="O30" s="54">
        <f>SUM(O5:O29)</f>
        <v>16108</v>
      </c>
      <c r="P30" s="55">
        <f>SUM(P5:P29)</f>
        <v>17043</v>
      </c>
      <c r="Q30" s="56">
        <f>P30-O30</f>
        <v>935</v>
      </c>
      <c r="R30" s="104">
        <f>Q30/O30</f>
        <v>5.8045691581822698E-2</v>
      </c>
      <c r="S30" s="58"/>
      <c r="T30" s="55"/>
    </row>
    <row r="31" spans="1:20" x14ac:dyDescent="0.3">
      <c r="A31" s="18" t="s">
        <v>36</v>
      </c>
      <c r="B31" s="19">
        <f>B30-'2015'!M29</f>
        <v>74</v>
      </c>
      <c r="C31" s="19">
        <f>C30-B30</f>
        <v>-58</v>
      </c>
      <c r="D31" s="19" t="s">
        <v>63</v>
      </c>
      <c r="E31" s="19" t="s">
        <v>63</v>
      </c>
      <c r="F31" s="19">
        <f>F30-C30</f>
        <v>504</v>
      </c>
      <c r="G31" s="19"/>
      <c r="H31" s="19">
        <f>H30-F30</f>
        <v>109</v>
      </c>
      <c r="I31" s="19"/>
      <c r="J31" s="19"/>
      <c r="K31" s="19"/>
      <c r="L31" s="19">
        <f>L30-H30</f>
        <v>1407</v>
      </c>
      <c r="M31" s="19">
        <f>M30-L30</f>
        <v>-1147</v>
      </c>
      <c r="N31" s="38"/>
      <c r="O31" s="38"/>
      <c r="P31" s="37"/>
      <c r="Q31" s="39"/>
      <c r="R31" s="39"/>
      <c r="S31" s="39"/>
      <c r="T31" s="39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P13" sqref="P13"/>
    </sheetView>
  </sheetViews>
  <sheetFormatPr baseColWidth="10" defaultColWidth="11.44140625" defaultRowHeight="13.8" x14ac:dyDescent="0.3"/>
  <cols>
    <col min="1" max="1" width="25.33203125" style="8" customWidth="1"/>
    <col min="2" max="3" width="6.33203125" style="2" bestFit="1" customWidth="1"/>
    <col min="4" max="4" width="6" style="2" bestFit="1" customWidth="1"/>
    <col min="5" max="5" width="6.5546875" style="2" bestFit="1" customWidth="1"/>
    <col min="6" max="8" width="6" style="2" bestFit="1" customWidth="1"/>
    <col min="9" max="9" width="6.5546875" style="2" bestFit="1" customWidth="1"/>
    <col min="10" max="10" width="6" style="2" bestFit="1" customWidth="1"/>
    <col min="11" max="11" width="7.33203125" style="2" bestFit="1" customWidth="1"/>
    <col min="12" max="13" width="6" style="2" bestFit="1" customWidth="1"/>
    <col min="14" max="14" width="4.33203125" style="1" bestFit="1" customWidth="1"/>
    <col min="15" max="15" width="10.6640625" style="2" bestFit="1" customWidth="1"/>
    <col min="16" max="16" width="12.44140625" style="3" customWidth="1"/>
    <col min="17" max="17" width="12.6640625" style="2" customWidth="1"/>
    <col min="18" max="19" width="13.33203125" style="2" customWidth="1"/>
    <col min="20" max="16384" width="11.44140625" style="2"/>
  </cols>
  <sheetData>
    <row r="1" spans="1:20" x14ac:dyDescent="0.3">
      <c r="A1" s="138" t="s">
        <v>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20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0" ht="14.4" thickBot="1" x14ac:dyDescent="0.35">
      <c r="A3" s="139" t="s">
        <v>42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20" s="93" customFormat="1" ht="28.2" thickBot="1" x14ac:dyDescent="0.35">
      <c r="A4" s="98"/>
      <c r="B4" s="99" t="s">
        <v>56</v>
      </c>
      <c r="C4" s="99" t="s">
        <v>57</v>
      </c>
      <c r="D4" s="99" t="s">
        <v>2</v>
      </c>
      <c r="E4" s="99" t="s">
        <v>3</v>
      </c>
      <c r="F4" s="99" t="s">
        <v>4</v>
      </c>
      <c r="G4" s="99" t="s">
        <v>5</v>
      </c>
      <c r="H4" s="99" t="s">
        <v>58</v>
      </c>
      <c r="I4" s="99" t="s">
        <v>7</v>
      </c>
      <c r="J4" s="99" t="s">
        <v>59</v>
      </c>
      <c r="K4" s="99" t="s">
        <v>60</v>
      </c>
      <c r="L4" s="99" t="s">
        <v>61</v>
      </c>
      <c r="M4" s="100" t="s">
        <v>62</v>
      </c>
      <c r="N4" s="101"/>
      <c r="O4" s="65" t="s">
        <v>47</v>
      </c>
      <c r="P4" s="66" t="s">
        <v>53</v>
      </c>
      <c r="Q4" s="65" t="s">
        <v>48</v>
      </c>
      <c r="R4" s="66" t="s">
        <v>49</v>
      </c>
      <c r="S4" s="65" t="s">
        <v>51</v>
      </c>
      <c r="T4" s="66" t="s">
        <v>50</v>
      </c>
    </row>
    <row r="5" spans="1:20" x14ac:dyDescent="0.3">
      <c r="A5" s="9" t="s">
        <v>17</v>
      </c>
      <c r="B5" s="10">
        <v>380</v>
      </c>
      <c r="C5" s="10">
        <v>374</v>
      </c>
      <c r="D5" s="10">
        <v>372</v>
      </c>
      <c r="E5" s="10">
        <v>368</v>
      </c>
      <c r="F5" s="10">
        <v>365</v>
      </c>
      <c r="G5" s="10">
        <v>366</v>
      </c>
      <c r="H5" s="11">
        <v>368</v>
      </c>
      <c r="I5" s="10">
        <v>368</v>
      </c>
      <c r="J5" s="10">
        <v>373</v>
      </c>
      <c r="K5" s="10">
        <v>382</v>
      </c>
      <c r="L5" s="10">
        <v>384</v>
      </c>
      <c r="M5" s="94">
        <v>385</v>
      </c>
      <c r="N5" s="37"/>
      <c r="O5" s="91">
        <v>380</v>
      </c>
      <c r="P5" s="60">
        <v>385</v>
      </c>
      <c r="Q5" s="61">
        <f t="shared" ref="Q5:Q28" si="0">P5-O5</f>
        <v>5</v>
      </c>
      <c r="R5" s="62">
        <f>Q5/O5</f>
        <v>1.3157894736842105E-2</v>
      </c>
      <c r="S5" s="63"/>
      <c r="T5" s="64"/>
    </row>
    <row r="6" spans="1:20" x14ac:dyDescent="0.3">
      <c r="A6" s="6" t="s">
        <v>25</v>
      </c>
      <c r="B6" s="13">
        <v>189</v>
      </c>
      <c r="C6" s="13">
        <v>185</v>
      </c>
      <c r="D6" s="13">
        <v>189</v>
      </c>
      <c r="E6" s="13">
        <v>194</v>
      </c>
      <c r="F6" s="13">
        <v>199</v>
      </c>
      <c r="G6" s="13">
        <v>196</v>
      </c>
      <c r="H6" s="22">
        <v>196</v>
      </c>
      <c r="I6" s="13">
        <v>198</v>
      </c>
      <c r="J6" s="13">
        <v>198</v>
      </c>
      <c r="K6" s="13">
        <v>197</v>
      </c>
      <c r="L6" s="13">
        <v>208</v>
      </c>
      <c r="M6" s="95">
        <v>212</v>
      </c>
      <c r="N6" s="38"/>
      <c r="O6" s="92">
        <v>189</v>
      </c>
      <c r="P6" s="43">
        <v>213</v>
      </c>
      <c r="Q6" s="45">
        <f t="shared" si="0"/>
        <v>24</v>
      </c>
      <c r="R6" s="62">
        <f t="shared" ref="R6:R28" si="1">Q6/O6</f>
        <v>0.12698412698412698</v>
      </c>
      <c r="S6" s="47"/>
      <c r="T6" s="48"/>
    </row>
    <row r="7" spans="1:20" x14ac:dyDescent="0.3">
      <c r="A7" s="9" t="s">
        <v>26</v>
      </c>
      <c r="B7" s="10">
        <v>2028</v>
      </c>
      <c r="C7" s="10">
        <v>2011</v>
      </c>
      <c r="D7" s="10">
        <v>2082</v>
      </c>
      <c r="E7" s="10">
        <v>2089</v>
      </c>
      <c r="F7" s="10">
        <v>2114</v>
      </c>
      <c r="G7" s="10">
        <v>2124</v>
      </c>
      <c r="H7" s="10">
        <v>2154</v>
      </c>
      <c r="I7" s="10">
        <v>2162</v>
      </c>
      <c r="J7" s="10">
        <v>2180</v>
      </c>
      <c r="K7" s="10">
        <v>2183</v>
      </c>
      <c r="L7" s="10">
        <v>2226</v>
      </c>
      <c r="M7" s="96">
        <v>2251</v>
      </c>
      <c r="N7" s="38"/>
      <c r="O7" s="91">
        <v>2028</v>
      </c>
      <c r="P7" s="41">
        <v>2267</v>
      </c>
      <c r="Q7" s="45">
        <f t="shared" si="0"/>
        <v>239</v>
      </c>
      <c r="R7" s="62">
        <f t="shared" si="1"/>
        <v>0.11785009861932939</v>
      </c>
      <c r="S7" s="47"/>
      <c r="T7" s="48"/>
    </row>
    <row r="8" spans="1:20" x14ac:dyDescent="0.3">
      <c r="A8" s="6" t="s">
        <v>24</v>
      </c>
      <c r="B8" s="13">
        <v>2506</v>
      </c>
      <c r="C8" s="13">
        <v>2502</v>
      </c>
      <c r="D8" s="13">
        <v>2552</v>
      </c>
      <c r="E8" s="13">
        <v>2550</v>
      </c>
      <c r="F8" s="13">
        <v>2566</v>
      </c>
      <c r="G8" s="13">
        <v>2463</v>
      </c>
      <c r="H8" s="13">
        <v>2470</v>
      </c>
      <c r="I8" s="13">
        <v>2463</v>
      </c>
      <c r="J8" s="13">
        <v>2470</v>
      </c>
      <c r="K8" s="13">
        <v>2467</v>
      </c>
      <c r="L8" s="13">
        <v>2480</v>
      </c>
      <c r="M8" s="95">
        <v>2461</v>
      </c>
      <c r="N8" s="38"/>
      <c r="O8" s="92">
        <v>2506</v>
      </c>
      <c r="P8" s="43">
        <v>2460</v>
      </c>
      <c r="Q8" s="45">
        <f t="shared" si="0"/>
        <v>-46</v>
      </c>
      <c r="R8" s="62">
        <f t="shared" si="1"/>
        <v>-1.8355945730247406E-2</v>
      </c>
      <c r="S8" s="47"/>
      <c r="T8" s="48"/>
    </row>
    <row r="9" spans="1:20" x14ac:dyDescent="0.3">
      <c r="A9" s="9" t="s">
        <v>23</v>
      </c>
      <c r="B9" s="10">
        <v>947</v>
      </c>
      <c r="C9" s="10">
        <v>943</v>
      </c>
      <c r="D9" s="10">
        <v>953</v>
      </c>
      <c r="E9" s="10">
        <v>962</v>
      </c>
      <c r="F9" s="10">
        <v>981</v>
      </c>
      <c r="G9" s="10">
        <v>992</v>
      </c>
      <c r="H9" s="10">
        <v>1010</v>
      </c>
      <c r="I9" s="10">
        <v>1045</v>
      </c>
      <c r="J9" s="10">
        <v>1074</v>
      </c>
      <c r="K9" s="10">
        <v>1089</v>
      </c>
      <c r="L9" s="10">
        <v>1094</v>
      </c>
      <c r="M9" s="96">
        <v>1098</v>
      </c>
      <c r="N9" s="38"/>
      <c r="O9" s="91">
        <v>947</v>
      </c>
      <c r="P9" s="41">
        <v>1110</v>
      </c>
      <c r="Q9" s="45">
        <f>P9-O9</f>
        <v>163</v>
      </c>
      <c r="R9" s="62">
        <f>Q9/O9</f>
        <v>0.17212249208025343</v>
      </c>
      <c r="S9" s="47"/>
      <c r="T9" s="48"/>
    </row>
    <row r="10" spans="1:20" x14ac:dyDescent="0.3">
      <c r="A10" s="6" t="s">
        <v>34</v>
      </c>
      <c r="B10" s="13">
        <v>1017</v>
      </c>
      <c r="C10" s="13">
        <v>1013</v>
      </c>
      <c r="D10" s="13">
        <v>1050</v>
      </c>
      <c r="E10" s="13">
        <v>1056</v>
      </c>
      <c r="F10" s="13">
        <v>1062</v>
      </c>
      <c r="G10" s="13">
        <v>1068</v>
      </c>
      <c r="H10" s="13">
        <v>1066</v>
      </c>
      <c r="I10" s="13">
        <v>1080</v>
      </c>
      <c r="J10" s="13">
        <v>1086</v>
      </c>
      <c r="K10" s="13">
        <v>1093</v>
      </c>
      <c r="L10" s="13">
        <v>1100</v>
      </c>
      <c r="M10" s="95">
        <v>1106</v>
      </c>
      <c r="N10" s="38"/>
      <c r="O10" s="92">
        <v>1017</v>
      </c>
      <c r="P10" s="43">
        <v>1113</v>
      </c>
      <c r="Q10" s="45">
        <f t="shared" si="0"/>
        <v>96</v>
      </c>
      <c r="R10" s="62">
        <f t="shared" si="1"/>
        <v>9.4395280235988199E-2</v>
      </c>
      <c r="S10" s="47"/>
      <c r="T10" s="48"/>
    </row>
    <row r="11" spans="1:20" x14ac:dyDescent="0.3">
      <c r="A11" s="9" t="s">
        <v>33</v>
      </c>
      <c r="B11" s="10">
        <v>465</v>
      </c>
      <c r="C11" s="10">
        <v>461</v>
      </c>
      <c r="D11" s="10">
        <v>460</v>
      </c>
      <c r="E11" s="10">
        <v>460</v>
      </c>
      <c r="F11" s="10">
        <v>464</v>
      </c>
      <c r="G11" s="10">
        <v>459</v>
      </c>
      <c r="H11" s="10">
        <v>467</v>
      </c>
      <c r="I11" s="10">
        <v>468</v>
      </c>
      <c r="J11" s="10">
        <v>472</v>
      </c>
      <c r="K11" s="10">
        <v>477</v>
      </c>
      <c r="L11" s="10">
        <v>481</v>
      </c>
      <c r="M11" s="96">
        <v>480</v>
      </c>
      <c r="N11" s="38"/>
      <c r="O11" s="91">
        <v>465</v>
      </c>
      <c r="P11" s="41">
        <v>490</v>
      </c>
      <c r="Q11" s="45">
        <f t="shared" si="0"/>
        <v>25</v>
      </c>
      <c r="R11" s="62">
        <f t="shared" si="1"/>
        <v>5.3763440860215055E-2</v>
      </c>
      <c r="S11" s="47"/>
      <c r="T11" s="48"/>
    </row>
    <row r="12" spans="1:20" x14ac:dyDescent="0.3">
      <c r="A12" s="6" t="s">
        <v>35</v>
      </c>
      <c r="B12" s="13">
        <v>208</v>
      </c>
      <c r="C12" s="13">
        <v>208</v>
      </c>
      <c r="D12" s="13">
        <v>211</v>
      </c>
      <c r="E12" s="13">
        <v>210</v>
      </c>
      <c r="F12" s="13">
        <v>215</v>
      </c>
      <c r="G12" s="13">
        <v>215</v>
      </c>
      <c r="H12" s="13">
        <v>222</v>
      </c>
      <c r="I12" s="13">
        <v>227</v>
      </c>
      <c r="J12" s="13">
        <v>231</v>
      </c>
      <c r="K12" s="13">
        <v>236</v>
      </c>
      <c r="L12" s="13">
        <v>239</v>
      </c>
      <c r="M12" s="95">
        <v>240</v>
      </c>
      <c r="N12" s="38"/>
      <c r="O12" s="92">
        <v>208</v>
      </c>
      <c r="P12" s="43">
        <v>241</v>
      </c>
      <c r="Q12" s="45">
        <f t="shared" si="0"/>
        <v>33</v>
      </c>
      <c r="R12" s="62">
        <f t="shared" si="1"/>
        <v>0.15865384615384615</v>
      </c>
      <c r="S12" s="47"/>
      <c r="T12" s="48"/>
    </row>
    <row r="13" spans="1:20" x14ac:dyDescent="0.3">
      <c r="A13" s="9" t="s">
        <v>19</v>
      </c>
      <c r="B13" s="10">
        <v>1006</v>
      </c>
      <c r="C13" s="10">
        <v>1006</v>
      </c>
      <c r="D13" s="10">
        <v>1047</v>
      </c>
      <c r="E13" s="10">
        <v>1059</v>
      </c>
      <c r="F13" s="10">
        <v>1073</v>
      </c>
      <c r="G13" s="10">
        <v>1064</v>
      </c>
      <c r="H13" s="10">
        <v>1064</v>
      </c>
      <c r="I13" s="10">
        <v>1068</v>
      </c>
      <c r="J13" s="10">
        <v>1091</v>
      </c>
      <c r="K13" s="10">
        <v>1096</v>
      </c>
      <c r="L13" s="10">
        <v>1106</v>
      </c>
      <c r="M13" s="96">
        <v>1105</v>
      </c>
      <c r="N13" s="38"/>
      <c r="O13" s="91">
        <v>1006</v>
      </c>
      <c r="P13" s="41">
        <v>1101</v>
      </c>
      <c r="Q13" s="45">
        <f t="shared" si="0"/>
        <v>95</v>
      </c>
      <c r="R13" s="62">
        <f t="shared" si="1"/>
        <v>9.4433399602385684E-2</v>
      </c>
      <c r="S13" s="47"/>
      <c r="T13" s="48"/>
    </row>
    <row r="14" spans="1:20" x14ac:dyDescent="0.3">
      <c r="A14" s="6" t="s">
        <v>14</v>
      </c>
      <c r="B14" s="13">
        <v>309</v>
      </c>
      <c r="C14" s="13">
        <v>305</v>
      </c>
      <c r="D14" s="13">
        <v>328</v>
      </c>
      <c r="E14" s="13">
        <v>336</v>
      </c>
      <c r="F14" s="13">
        <v>335</v>
      </c>
      <c r="G14" s="13">
        <v>335</v>
      </c>
      <c r="H14" s="13">
        <v>337</v>
      </c>
      <c r="I14" s="13">
        <v>338</v>
      </c>
      <c r="J14" s="13">
        <v>340</v>
      </c>
      <c r="K14" s="13">
        <v>338</v>
      </c>
      <c r="L14" s="13">
        <v>336</v>
      </c>
      <c r="M14" s="95">
        <v>332</v>
      </c>
      <c r="N14" s="38"/>
      <c r="O14" s="92">
        <v>309</v>
      </c>
      <c r="P14" s="43">
        <v>329</v>
      </c>
      <c r="Q14" s="45">
        <f t="shared" si="0"/>
        <v>20</v>
      </c>
      <c r="R14" s="62">
        <f t="shared" si="1"/>
        <v>6.4724919093851127E-2</v>
      </c>
      <c r="S14" s="47"/>
      <c r="T14" s="48"/>
    </row>
    <row r="15" spans="1:20" x14ac:dyDescent="0.3">
      <c r="A15" s="9" t="s">
        <v>18</v>
      </c>
      <c r="B15" s="10">
        <v>396</v>
      </c>
      <c r="C15" s="10">
        <v>395</v>
      </c>
      <c r="D15" s="10">
        <v>414</v>
      </c>
      <c r="E15" s="10">
        <v>411</v>
      </c>
      <c r="F15" s="10">
        <v>408</v>
      </c>
      <c r="G15" s="10">
        <v>405</v>
      </c>
      <c r="H15" s="10">
        <v>403</v>
      </c>
      <c r="I15" s="10">
        <v>414</v>
      </c>
      <c r="J15" s="10">
        <v>418</v>
      </c>
      <c r="K15" s="10">
        <v>420</v>
      </c>
      <c r="L15" s="10">
        <v>417</v>
      </c>
      <c r="M15" s="96">
        <v>412</v>
      </c>
      <c r="N15" s="38"/>
      <c r="O15" s="91">
        <v>396</v>
      </c>
      <c r="P15" s="41">
        <v>425</v>
      </c>
      <c r="Q15" s="45">
        <f t="shared" si="0"/>
        <v>29</v>
      </c>
      <c r="R15" s="62">
        <f t="shared" si="1"/>
        <v>7.3232323232323232E-2</v>
      </c>
      <c r="S15" s="47"/>
      <c r="T15" s="48"/>
    </row>
    <row r="16" spans="1:20" x14ac:dyDescent="0.3">
      <c r="A16" s="6" t="s">
        <v>27</v>
      </c>
      <c r="B16" s="13">
        <v>264</v>
      </c>
      <c r="C16" s="13">
        <v>263</v>
      </c>
      <c r="D16" s="13">
        <v>278</v>
      </c>
      <c r="E16" s="13">
        <v>288</v>
      </c>
      <c r="F16" s="13">
        <v>290</v>
      </c>
      <c r="G16" s="13">
        <v>293</v>
      </c>
      <c r="H16" s="13">
        <v>291</v>
      </c>
      <c r="I16" s="13">
        <v>294</v>
      </c>
      <c r="J16" s="13">
        <v>298</v>
      </c>
      <c r="K16" s="13">
        <v>303</v>
      </c>
      <c r="L16" s="13">
        <v>307</v>
      </c>
      <c r="M16" s="95">
        <v>310</v>
      </c>
      <c r="N16" s="38"/>
      <c r="O16" s="92">
        <v>264</v>
      </c>
      <c r="P16" s="43">
        <v>309</v>
      </c>
      <c r="Q16" s="45">
        <f t="shared" si="0"/>
        <v>45</v>
      </c>
      <c r="R16" s="62">
        <f t="shared" si="1"/>
        <v>0.17045454545454544</v>
      </c>
      <c r="S16" s="47"/>
      <c r="T16" s="48"/>
    </row>
    <row r="17" spans="1:20" x14ac:dyDescent="0.3">
      <c r="A17" s="9" t="s">
        <v>28</v>
      </c>
      <c r="B17" s="10">
        <v>437</v>
      </c>
      <c r="C17" s="10">
        <v>437</v>
      </c>
      <c r="D17" s="10">
        <v>453</v>
      </c>
      <c r="E17" s="10">
        <v>455</v>
      </c>
      <c r="F17" s="10">
        <v>459</v>
      </c>
      <c r="G17" s="10">
        <v>470</v>
      </c>
      <c r="H17" s="10">
        <v>476</v>
      </c>
      <c r="I17" s="10">
        <v>495</v>
      </c>
      <c r="J17" s="10">
        <v>505</v>
      </c>
      <c r="K17" s="10">
        <v>511</v>
      </c>
      <c r="L17" s="10">
        <v>507</v>
      </c>
      <c r="M17" s="96">
        <v>514</v>
      </c>
      <c r="N17" s="38"/>
      <c r="O17" s="91">
        <v>437</v>
      </c>
      <c r="P17" s="41">
        <v>518</v>
      </c>
      <c r="Q17" s="45">
        <f t="shared" si="0"/>
        <v>81</v>
      </c>
      <c r="R17" s="62">
        <f t="shared" si="1"/>
        <v>0.18535469107551489</v>
      </c>
      <c r="S17" s="47"/>
      <c r="T17" s="48"/>
    </row>
    <row r="18" spans="1:20" x14ac:dyDescent="0.3">
      <c r="A18" s="6" t="s">
        <v>15</v>
      </c>
      <c r="B18" s="13">
        <v>350</v>
      </c>
      <c r="C18" s="13">
        <v>351</v>
      </c>
      <c r="D18" s="13">
        <v>357</v>
      </c>
      <c r="E18" s="13">
        <v>361</v>
      </c>
      <c r="F18" s="13">
        <v>365</v>
      </c>
      <c r="G18" s="13">
        <v>369</v>
      </c>
      <c r="H18" s="13">
        <v>371</v>
      </c>
      <c r="I18" s="13">
        <v>371</v>
      </c>
      <c r="J18" s="13">
        <v>385</v>
      </c>
      <c r="K18" s="13">
        <v>387</v>
      </c>
      <c r="L18" s="13">
        <v>388</v>
      </c>
      <c r="M18" s="95">
        <v>385</v>
      </c>
      <c r="N18" s="38"/>
      <c r="O18" s="92">
        <v>350</v>
      </c>
      <c r="P18" s="43">
        <v>395</v>
      </c>
      <c r="Q18" s="45">
        <f t="shared" si="0"/>
        <v>45</v>
      </c>
      <c r="R18" s="62">
        <f t="shared" si="1"/>
        <v>0.12857142857142856</v>
      </c>
      <c r="S18" s="47"/>
      <c r="T18" s="48"/>
    </row>
    <row r="19" spans="1:20" x14ac:dyDescent="0.3">
      <c r="A19" s="9" t="s">
        <v>32</v>
      </c>
      <c r="B19" s="10">
        <v>507</v>
      </c>
      <c r="C19" s="10">
        <v>503</v>
      </c>
      <c r="D19" s="10">
        <v>518</v>
      </c>
      <c r="E19" s="10">
        <v>525</v>
      </c>
      <c r="F19" s="10">
        <v>526</v>
      </c>
      <c r="G19" s="10">
        <v>527</v>
      </c>
      <c r="H19" s="10">
        <v>533</v>
      </c>
      <c r="I19" s="10">
        <v>525</v>
      </c>
      <c r="J19" s="10">
        <v>532</v>
      </c>
      <c r="K19" s="10">
        <v>534</v>
      </c>
      <c r="L19" s="10">
        <v>531</v>
      </c>
      <c r="M19" s="96">
        <v>528</v>
      </c>
      <c r="N19" s="38"/>
      <c r="O19" s="91">
        <v>507</v>
      </c>
      <c r="P19" s="41">
        <v>534</v>
      </c>
      <c r="Q19" s="45">
        <f t="shared" si="0"/>
        <v>27</v>
      </c>
      <c r="R19" s="62">
        <f t="shared" si="1"/>
        <v>5.3254437869822487E-2</v>
      </c>
      <c r="S19" s="47"/>
      <c r="T19" s="48"/>
    </row>
    <row r="20" spans="1:20" x14ac:dyDescent="0.3">
      <c r="A20" s="6" t="s">
        <v>29</v>
      </c>
      <c r="B20" s="13">
        <v>483</v>
      </c>
      <c r="C20" s="13">
        <v>486</v>
      </c>
      <c r="D20" s="13">
        <v>492</v>
      </c>
      <c r="E20" s="13">
        <v>502</v>
      </c>
      <c r="F20" s="13">
        <v>505</v>
      </c>
      <c r="G20" s="13">
        <v>511</v>
      </c>
      <c r="H20" s="13">
        <v>514</v>
      </c>
      <c r="I20" s="13">
        <v>517</v>
      </c>
      <c r="J20" s="13">
        <v>520</v>
      </c>
      <c r="K20" s="13">
        <v>522</v>
      </c>
      <c r="L20" s="13">
        <v>536</v>
      </c>
      <c r="M20" s="95">
        <v>540</v>
      </c>
      <c r="N20" s="38"/>
      <c r="O20" s="92">
        <v>483</v>
      </c>
      <c r="P20" s="43">
        <v>530</v>
      </c>
      <c r="Q20" s="45">
        <f t="shared" si="0"/>
        <v>47</v>
      </c>
      <c r="R20" s="62">
        <f t="shared" si="1"/>
        <v>9.7308488612836433E-2</v>
      </c>
      <c r="S20" s="47"/>
      <c r="T20" s="48"/>
    </row>
    <row r="21" spans="1:20" x14ac:dyDescent="0.3">
      <c r="A21" s="9" t="s">
        <v>13</v>
      </c>
      <c r="B21" s="10">
        <v>82</v>
      </c>
      <c r="C21" s="10">
        <v>82</v>
      </c>
      <c r="D21" s="10">
        <v>80</v>
      </c>
      <c r="E21" s="10">
        <v>80</v>
      </c>
      <c r="F21" s="10">
        <v>80</v>
      </c>
      <c r="G21" s="10">
        <v>77</v>
      </c>
      <c r="H21" s="10">
        <v>77</v>
      </c>
      <c r="I21" s="10">
        <v>75</v>
      </c>
      <c r="J21" s="10">
        <v>77</v>
      </c>
      <c r="K21" s="10">
        <v>77</v>
      </c>
      <c r="L21" s="10">
        <v>80</v>
      </c>
      <c r="M21" s="96">
        <v>80</v>
      </c>
      <c r="N21" s="38"/>
      <c r="O21" s="91">
        <v>82</v>
      </c>
      <c r="P21" s="41">
        <v>78</v>
      </c>
      <c r="Q21" s="45">
        <f t="shared" si="0"/>
        <v>-4</v>
      </c>
      <c r="R21" s="62">
        <f>Q21/O21</f>
        <v>-4.878048780487805E-2</v>
      </c>
      <c r="S21" s="47"/>
      <c r="T21" s="48"/>
    </row>
    <row r="22" spans="1:20" x14ac:dyDescent="0.3">
      <c r="A22" s="6" t="s">
        <v>31</v>
      </c>
      <c r="B22" s="13">
        <v>1457</v>
      </c>
      <c r="C22" s="13">
        <v>1457</v>
      </c>
      <c r="D22" s="13">
        <v>1467</v>
      </c>
      <c r="E22" s="13">
        <v>1474</v>
      </c>
      <c r="F22" s="13">
        <v>1473</v>
      </c>
      <c r="G22" s="13">
        <v>1472</v>
      </c>
      <c r="H22" s="13">
        <v>1472</v>
      </c>
      <c r="I22" s="13">
        <v>1465</v>
      </c>
      <c r="J22" s="13">
        <v>1472</v>
      </c>
      <c r="K22" s="13">
        <v>1454</v>
      </c>
      <c r="L22" s="13">
        <v>1452</v>
      </c>
      <c r="M22" s="95">
        <v>1455</v>
      </c>
      <c r="N22" s="38"/>
      <c r="O22" s="92">
        <v>1457</v>
      </c>
      <c r="P22" s="43">
        <v>1443</v>
      </c>
      <c r="Q22" s="45">
        <f t="shared" si="0"/>
        <v>-14</v>
      </c>
      <c r="R22" s="62">
        <f t="shared" si="1"/>
        <v>-9.6087851750171586E-3</v>
      </c>
      <c r="S22" s="47"/>
      <c r="T22" s="48"/>
    </row>
    <row r="23" spans="1:20" x14ac:dyDescent="0.3">
      <c r="A23" s="9" t="s">
        <v>16</v>
      </c>
      <c r="B23" s="10">
        <v>409</v>
      </c>
      <c r="C23" s="10">
        <v>407</v>
      </c>
      <c r="D23" s="10">
        <v>410</v>
      </c>
      <c r="E23" s="10">
        <v>406</v>
      </c>
      <c r="F23" s="10">
        <v>415</v>
      </c>
      <c r="G23" s="10">
        <v>415</v>
      </c>
      <c r="H23" s="10">
        <v>417</v>
      </c>
      <c r="I23" s="10">
        <v>429</v>
      </c>
      <c r="J23" s="10">
        <v>439</v>
      </c>
      <c r="K23" s="10">
        <v>438</v>
      </c>
      <c r="L23" s="10">
        <v>438</v>
      </c>
      <c r="M23" s="96">
        <v>439</v>
      </c>
      <c r="N23" s="38"/>
      <c r="O23" s="91">
        <v>409</v>
      </c>
      <c r="P23" s="41">
        <v>445</v>
      </c>
      <c r="Q23" s="45">
        <f t="shared" si="0"/>
        <v>36</v>
      </c>
      <c r="R23" s="62">
        <f t="shared" si="1"/>
        <v>8.8019559902200492E-2</v>
      </c>
      <c r="S23" s="47"/>
      <c r="T23" s="48"/>
    </row>
    <row r="24" spans="1:20" x14ac:dyDescent="0.3">
      <c r="A24" s="6" t="s">
        <v>21</v>
      </c>
      <c r="B24" s="13">
        <v>368</v>
      </c>
      <c r="C24" s="13">
        <v>365</v>
      </c>
      <c r="D24" s="13">
        <v>367</v>
      </c>
      <c r="E24" s="13">
        <v>365</v>
      </c>
      <c r="F24" s="13">
        <v>370</v>
      </c>
      <c r="G24" s="13">
        <v>370</v>
      </c>
      <c r="H24" s="13">
        <v>368</v>
      </c>
      <c r="I24" s="13">
        <v>366</v>
      </c>
      <c r="J24" s="13">
        <v>362</v>
      </c>
      <c r="K24" s="13">
        <v>363</v>
      </c>
      <c r="L24" s="13">
        <v>368</v>
      </c>
      <c r="M24" s="95">
        <v>371</v>
      </c>
      <c r="N24" s="38"/>
      <c r="O24" s="92">
        <v>368</v>
      </c>
      <c r="P24" s="43">
        <v>373</v>
      </c>
      <c r="Q24" s="45">
        <f t="shared" si="0"/>
        <v>5</v>
      </c>
      <c r="R24" s="62">
        <f t="shared" si="1"/>
        <v>1.358695652173913E-2</v>
      </c>
      <c r="S24" s="47"/>
      <c r="T24" s="48"/>
    </row>
    <row r="25" spans="1:20" x14ac:dyDescent="0.3">
      <c r="A25" s="9" t="s">
        <v>22</v>
      </c>
      <c r="B25" s="10">
        <v>342</v>
      </c>
      <c r="C25" s="10">
        <v>339</v>
      </c>
      <c r="D25" s="10">
        <v>346</v>
      </c>
      <c r="E25" s="10">
        <v>346</v>
      </c>
      <c r="F25" s="10">
        <v>350</v>
      </c>
      <c r="G25" s="10">
        <v>345</v>
      </c>
      <c r="H25" s="10">
        <v>349</v>
      </c>
      <c r="I25" s="10">
        <v>343</v>
      </c>
      <c r="J25" s="10">
        <v>351</v>
      </c>
      <c r="K25" s="10">
        <v>356</v>
      </c>
      <c r="L25" s="10">
        <v>360</v>
      </c>
      <c r="M25" s="96">
        <v>360</v>
      </c>
      <c r="N25" s="38"/>
      <c r="O25" s="91">
        <v>342</v>
      </c>
      <c r="P25" s="41">
        <v>360</v>
      </c>
      <c r="Q25" s="45">
        <f t="shared" si="0"/>
        <v>18</v>
      </c>
      <c r="R25" s="62">
        <f t="shared" si="1"/>
        <v>5.2631578947368418E-2</v>
      </c>
      <c r="S25" s="47"/>
      <c r="T25" s="48"/>
    </row>
    <row r="26" spans="1:20" x14ac:dyDescent="0.3">
      <c r="A26" s="6" t="s">
        <v>20</v>
      </c>
      <c r="B26" s="13">
        <v>395</v>
      </c>
      <c r="C26" s="13">
        <v>399</v>
      </c>
      <c r="D26" s="13">
        <v>413</v>
      </c>
      <c r="E26" s="13">
        <v>421</v>
      </c>
      <c r="F26" s="13">
        <v>428</v>
      </c>
      <c r="G26" s="13">
        <v>428</v>
      </c>
      <c r="H26" s="13">
        <v>422</v>
      </c>
      <c r="I26" s="13">
        <v>419</v>
      </c>
      <c r="J26" s="13">
        <v>428</v>
      </c>
      <c r="K26" s="13">
        <v>428</v>
      </c>
      <c r="L26" s="13">
        <v>425</v>
      </c>
      <c r="M26" s="95">
        <v>419</v>
      </c>
      <c r="N26" s="38"/>
      <c r="O26" s="92">
        <v>395</v>
      </c>
      <c r="P26" s="43">
        <v>424</v>
      </c>
      <c r="Q26" s="45">
        <f t="shared" si="0"/>
        <v>29</v>
      </c>
      <c r="R26" s="62">
        <f t="shared" si="1"/>
        <v>7.3417721518987344E-2</v>
      </c>
      <c r="S26" s="47"/>
      <c r="T26" s="48"/>
    </row>
    <row r="27" spans="1:20" x14ac:dyDescent="0.3">
      <c r="A27" s="9" t="s">
        <v>12</v>
      </c>
      <c r="B27" s="10">
        <v>155</v>
      </c>
      <c r="C27" s="10">
        <v>154</v>
      </c>
      <c r="D27" s="10">
        <v>156</v>
      </c>
      <c r="E27" s="10">
        <v>152</v>
      </c>
      <c r="F27" s="10">
        <v>152</v>
      </c>
      <c r="G27" s="10">
        <v>153</v>
      </c>
      <c r="H27" s="10">
        <v>154</v>
      </c>
      <c r="I27" s="10">
        <v>157</v>
      </c>
      <c r="J27" s="10">
        <v>157</v>
      </c>
      <c r="K27" s="10">
        <v>152</v>
      </c>
      <c r="L27" s="10">
        <v>151</v>
      </c>
      <c r="M27" s="96">
        <v>147</v>
      </c>
      <c r="N27" s="38"/>
      <c r="O27" s="91">
        <v>155</v>
      </c>
      <c r="P27" s="41">
        <v>151</v>
      </c>
      <c r="Q27" s="45">
        <f t="shared" si="0"/>
        <v>-4</v>
      </c>
      <c r="R27" s="62">
        <f t="shared" si="1"/>
        <v>-2.5806451612903226E-2</v>
      </c>
      <c r="S27" s="47"/>
      <c r="T27" s="48"/>
    </row>
    <row r="28" spans="1:20" ht="14.4" thickBot="1" x14ac:dyDescent="0.35">
      <c r="A28" s="6" t="s">
        <v>30</v>
      </c>
      <c r="B28" s="13">
        <v>402</v>
      </c>
      <c r="C28" s="13">
        <v>396</v>
      </c>
      <c r="D28" s="13">
        <v>405</v>
      </c>
      <c r="E28" s="13">
        <v>407</v>
      </c>
      <c r="F28" s="13">
        <v>409</v>
      </c>
      <c r="G28" s="13">
        <v>410</v>
      </c>
      <c r="H28" s="13">
        <v>408</v>
      </c>
      <c r="I28" s="13">
        <v>398</v>
      </c>
      <c r="J28" s="13">
        <v>400</v>
      </c>
      <c r="K28" s="13">
        <v>404</v>
      </c>
      <c r="L28" s="13">
        <v>409</v>
      </c>
      <c r="M28" s="97">
        <v>404</v>
      </c>
      <c r="N28" s="38"/>
      <c r="O28" s="92">
        <v>402</v>
      </c>
      <c r="P28" s="50">
        <v>414</v>
      </c>
      <c r="Q28" s="51">
        <f t="shared" si="0"/>
        <v>12</v>
      </c>
      <c r="R28" s="103">
        <f t="shared" si="1"/>
        <v>2.9850746268656716E-2</v>
      </c>
      <c r="S28" s="52"/>
      <c r="T28" s="53"/>
    </row>
    <row r="29" spans="1:20" s="8" customFormat="1" ht="28.2" thickBot="1" x14ac:dyDescent="0.35">
      <c r="A29" s="23" t="s">
        <v>40</v>
      </c>
      <c r="B29" s="15">
        <f>SUM(B5:B28)</f>
        <v>15102</v>
      </c>
      <c r="C29" s="15">
        <f t="shared" ref="C29:M29" si="2">SUM(C5:C28)</f>
        <v>15042</v>
      </c>
      <c r="D29" s="15">
        <f t="shared" si="2"/>
        <v>15400</v>
      </c>
      <c r="E29" s="15">
        <f t="shared" si="2"/>
        <v>15477</v>
      </c>
      <c r="F29" s="15">
        <f t="shared" si="2"/>
        <v>15604</v>
      </c>
      <c r="G29" s="15">
        <f t="shared" si="2"/>
        <v>15527</v>
      </c>
      <c r="H29" s="15">
        <f t="shared" si="2"/>
        <v>15609</v>
      </c>
      <c r="I29" s="15">
        <f t="shared" si="2"/>
        <v>15685</v>
      </c>
      <c r="J29" s="15">
        <f t="shared" si="2"/>
        <v>15859</v>
      </c>
      <c r="K29" s="15">
        <f t="shared" si="2"/>
        <v>15907</v>
      </c>
      <c r="L29" s="15">
        <f t="shared" si="2"/>
        <v>16023</v>
      </c>
      <c r="M29" s="15">
        <f t="shared" si="2"/>
        <v>16034</v>
      </c>
      <c r="N29" s="36"/>
      <c r="O29" s="54">
        <f>SUM(O5:O28)</f>
        <v>15102</v>
      </c>
      <c r="P29" s="55">
        <f>SUM(P5:P28)</f>
        <v>16108</v>
      </c>
      <c r="Q29" s="56">
        <f>P29-O29</f>
        <v>1006</v>
      </c>
      <c r="R29" s="104">
        <f>Q29/O29</f>
        <v>6.6613693550523115E-2</v>
      </c>
      <c r="S29" s="58"/>
      <c r="T29" s="55"/>
    </row>
    <row r="30" spans="1:20" x14ac:dyDescent="0.3">
      <c r="A30" s="18" t="s">
        <v>36</v>
      </c>
      <c r="B30" s="19">
        <f>B29-'2014'!M29</f>
        <v>140</v>
      </c>
      <c r="C30" s="19">
        <f>C$29-B$29</f>
        <v>-60</v>
      </c>
      <c r="D30" s="19">
        <f>D$29-C$29</f>
        <v>358</v>
      </c>
      <c r="E30" s="19">
        <f>E$29-D$29</f>
        <v>77</v>
      </c>
      <c r="F30" s="19">
        <f>F$29-E$29</f>
        <v>127</v>
      </c>
      <c r="G30" s="19">
        <f t="shared" ref="G30:M30" si="3">G$29-F$29</f>
        <v>-77</v>
      </c>
      <c r="H30" s="19">
        <f t="shared" si="3"/>
        <v>82</v>
      </c>
      <c r="I30" s="19">
        <f t="shared" si="3"/>
        <v>76</v>
      </c>
      <c r="J30" s="19">
        <f t="shared" si="3"/>
        <v>174</v>
      </c>
      <c r="K30" s="19">
        <f t="shared" si="3"/>
        <v>48</v>
      </c>
      <c r="L30" s="19">
        <f t="shared" si="3"/>
        <v>116</v>
      </c>
      <c r="M30" s="19">
        <f t="shared" si="3"/>
        <v>11</v>
      </c>
      <c r="N30" s="38"/>
      <c r="O30" s="38"/>
      <c r="P30" s="37"/>
      <c r="Q30" s="39"/>
      <c r="R30" s="39"/>
      <c r="S30" s="39"/>
      <c r="T30" s="39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R20" sqref="R20"/>
    </sheetView>
  </sheetViews>
  <sheetFormatPr baseColWidth="10" defaultColWidth="11.44140625" defaultRowHeight="13.8" x14ac:dyDescent="0.3"/>
  <cols>
    <col min="1" max="1" width="25.33203125" style="8" customWidth="1"/>
    <col min="2" max="3" width="6.33203125" style="2" bestFit="1" customWidth="1"/>
    <col min="4" max="7" width="6" style="2" bestFit="1" customWidth="1"/>
    <col min="8" max="8" width="8.44140625" style="2" customWidth="1"/>
    <col min="9" max="10" width="6" style="2" bestFit="1" customWidth="1"/>
    <col min="11" max="11" width="7.33203125" style="2" bestFit="1" customWidth="1"/>
    <col min="12" max="13" width="6" style="2" bestFit="1" customWidth="1"/>
    <col min="14" max="14" width="4.33203125" style="1" bestFit="1" customWidth="1"/>
    <col min="15" max="15" width="10.6640625" style="2" bestFit="1" customWidth="1"/>
    <col min="16" max="16" width="10.6640625" style="2" customWidth="1"/>
    <col min="17" max="17" width="12.44140625" style="3" customWidth="1"/>
    <col min="18" max="18" width="14.6640625" style="2" customWidth="1"/>
    <col min="19" max="19" width="12.5546875" style="2" customWidth="1"/>
    <col min="20" max="16384" width="11.44140625" style="2"/>
  </cols>
  <sheetData>
    <row r="1" spans="1:21" x14ac:dyDescent="0.3">
      <c r="A1" s="138" t="s">
        <v>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2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1" ht="14.4" thickBot="1" x14ac:dyDescent="0.35">
      <c r="A3" s="139" t="s">
        <v>42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21" s="8" customFormat="1" ht="28.2" thickBot="1" x14ac:dyDescent="0.35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45</v>
      </c>
      <c r="K4" s="6" t="s">
        <v>9</v>
      </c>
      <c r="L4" s="6" t="s">
        <v>43</v>
      </c>
      <c r="M4" s="6" t="s">
        <v>44</v>
      </c>
      <c r="N4" s="7"/>
      <c r="P4" s="65" t="s">
        <v>46</v>
      </c>
      <c r="Q4" s="66" t="s">
        <v>47</v>
      </c>
      <c r="R4" s="65" t="s">
        <v>54</v>
      </c>
      <c r="S4" s="66" t="s">
        <v>49</v>
      </c>
      <c r="T4" s="65" t="s">
        <v>51</v>
      </c>
      <c r="U4" s="66" t="s">
        <v>50</v>
      </c>
    </row>
    <row r="5" spans="1:21" ht="27.6" x14ac:dyDescent="0.3">
      <c r="A5" s="9" t="s">
        <v>17</v>
      </c>
      <c r="B5" s="10">
        <v>361</v>
      </c>
      <c r="C5" s="10">
        <v>357</v>
      </c>
      <c r="D5" s="10">
        <v>361</v>
      </c>
      <c r="E5" s="10">
        <v>366</v>
      </c>
      <c r="F5" s="10">
        <v>371</v>
      </c>
      <c r="G5" s="10">
        <v>377</v>
      </c>
      <c r="H5" s="11" t="s">
        <v>38</v>
      </c>
      <c r="I5" s="10">
        <v>369</v>
      </c>
      <c r="J5" s="10">
        <v>373</v>
      </c>
      <c r="K5" s="10">
        <v>375</v>
      </c>
      <c r="L5" s="10">
        <v>383</v>
      </c>
      <c r="M5" s="11">
        <v>382</v>
      </c>
      <c r="N5" s="12"/>
      <c r="P5" s="59">
        <v>361</v>
      </c>
      <c r="Q5" s="60">
        <v>380</v>
      </c>
      <c r="R5" s="61">
        <f t="shared" ref="R5:R29" si="0">Q5-P5</f>
        <v>19</v>
      </c>
      <c r="S5" s="62">
        <f>R5/P5</f>
        <v>5.2631578947368418E-2</v>
      </c>
      <c r="T5" s="63"/>
      <c r="U5" s="64"/>
    </row>
    <row r="6" spans="1:21" ht="41.4" x14ac:dyDescent="0.3">
      <c r="A6" s="6" t="s">
        <v>25</v>
      </c>
      <c r="B6" s="13">
        <v>161</v>
      </c>
      <c r="C6" s="13">
        <v>165</v>
      </c>
      <c r="D6" s="13">
        <v>167</v>
      </c>
      <c r="E6" s="13">
        <v>171</v>
      </c>
      <c r="F6" s="13">
        <v>169</v>
      </c>
      <c r="G6" s="13">
        <v>169</v>
      </c>
      <c r="H6" s="22" t="s">
        <v>37</v>
      </c>
      <c r="I6" s="13">
        <v>172</v>
      </c>
      <c r="J6" s="13">
        <v>174</v>
      </c>
      <c r="K6" s="13">
        <v>181</v>
      </c>
      <c r="L6" s="13">
        <v>186</v>
      </c>
      <c r="M6" s="13">
        <v>190</v>
      </c>
      <c r="N6" s="14"/>
      <c r="P6" s="42">
        <v>161</v>
      </c>
      <c r="Q6" s="43">
        <v>189</v>
      </c>
      <c r="R6" s="45">
        <f t="shared" si="0"/>
        <v>28</v>
      </c>
      <c r="S6" s="62">
        <f>R6/P6</f>
        <v>0.17391304347826086</v>
      </c>
      <c r="T6" s="47"/>
      <c r="U6" s="48"/>
    </row>
    <row r="7" spans="1:21" x14ac:dyDescent="0.3">
      <c r="A7" s="9" t="s">
        <v>26</v>
      </c>
      <c r="B7" s="10">
        <v>1766</v>
      </c>
      <c r="C7" s="10">
        <v>1772</v>
      </c>
      <c r="D7" s="10">
        <v>1780</v>
      </c>
      <c r="E7" s="10">
        <v>1810</v>
      </c>
      <c r="F7" s="10">
        <v>1819</v>
      </c>
      <c r="G7" s="10">
        <v>1839</v>
      </c>
      <c r="H7" s="10"/>
      <c r="I7" s="10">
        <v>1846</v>
      </c>
      <c r="J7" s="10">
        <v>1884</v>
      </c>
      <c r="K7" s="10">
        <v>1912</v>
      </c>
      <c r="L7" s="10">
        <v>1968</v>
      </c>
      <c r="M7" s="10">
        <v>1979</v>
      </c>
      <c r="N7" s="14"/>
      <c r="P7" s="40">
        <v>1766</v>
      </c>
      <c r="Q7" s="41">
        <v>2028</v>
      </c>
      <c r="R7" s="45">
        <f t="shared" si="0"/>
        <v>262</v>
      </c>
      <c r="S7" s="62">
        <f t="shared" ref="S7:S29" si="1">R7/P7</f>
        <v>0.14835787089467722</v>
      </c>
      <c r="T7" s="47"/>
      <c r="U7" s="48"/>
    </row>
    <row r="8" spans="1:21" x14ac:dyDescent="0.3">
      <c r="A8" s="6" t="s">
        <v>24</v>
      </c>
      <c r="B8" s="13">
        <v>2449</v>
      </c>
      <c r="C8" s="13">
        <v>2424</v>
      </c>
      <c r="D8" s="13">
        <v>2426</v>
      </c>
      <c r="E8" s="13">
        <v>2460</v>
      </c>
      <c r="F8" s="13">
        <v>2463</v>
      </c>
      <c r="G8" s="13">
        <v>2477</v>
      </c>
      <c r="H8" s="13"/>
      <c r="I8" s="13">
        <v>2414</v>
      </c>
      <c r="J8" s="13">
        <v>2447</v>
      </c>
      <c r="K8" s="13">
        <v>2448</v>
      </c>
      <c r="L8" s="13">
        <v>2488</v>
      </c>
      <c r="M8" s="13">
        <v>2501</v>
      </c>
      <c r="N8" s="14"/>
      <c r="P8" s="42">
        <v>2449</v>
      </c>
      <c r="Q8" s="43">
        <v>2506</v>
      </c>
      <c r="R8" s="45">
        <f t="shared" si="0"/>
        <v>57</v>
      </c>
      <c r="S8" s="62">
        <f t="shared" si="1"/>
        <v>2.3274806043282973E-2</v>
      </c>
      <c r="T8" s="47"/>
      <c r="U8" s="48"/>
    </row>
    <row r="9" spans="1:21" x14ac:dyDescent="0.3">
      <c r="A9" s="9" t="s">
        <v>23</v>
      </c>
      <c r="B9" s="10">
        <v>901</v>
      </c>
      <c r="C9" s="10">
        <v>903</v>
      </c>
      <c r="D9" s="10">
        <v>900</v>
      </c>
      <c r="E9" s="10">
        <v>912</v>
      </c>
      <c r="F9" s="10">
        <v>911</v>
      </c>
      <c r="G9" s="10">
        <v>908</v>
      </c>
      <c r="H9" s="10"/>
      <c r="I9" s="10">
        <v>905</v>
      </c>
      <c r="J9" s="10">
        <v>922</v>
      </c>
      <c r="K9" s="10">
        <v>931</v>
      </c>
      <c r="L9" s="10">
        <v>944</v>
      </c>
      <c r="M9" s="10">
        <v>942</v>
      </c>
      <c r="N9" s="14"/>
      <c r="P9" s="40">
        <v>901</v>
      </c>
      <c r="Q9" s="41">
        <v>947</v>
      </c>
      <c r="R9" s="45">
        <f t="shared" si="0"/>
        <v>46</v>
      </c>
      <c r="S9" s="62">
        <f t="shared" si="1"/>
        <v>5.1054384017758046E-2</v>
      </c>
      <c r="T9" s="47"/>
      <c r="U9" s="48"/>
    </row>
    <row r="10" spans="1:21" x14ac:dyDescent="0.3">
      <c r="A10" s="6" t="s">
        <v>34</v>
      </c>
      <c r="B10" s="13">
        <v>941</v>
      </c>
      <c r="C10" s="13">
        <v>945</v>
      </c>
      <c r="D10" s="13">
        <v>943</v>
      </c>
      <c r="E10" s="13">
        <v>947</v>
      </c>
      <c r="F10" s="13">
        <v>956</v>
      </c>
      <c r="G10" s="13">
        <v>951</v>
      </c>
      <c r="H10" s="13"/>
      <c r="I10" s="13">
        <v>940</v>
      </c>
      <c r="J10" s="13">
        <v>942</v>
      </c>
      <c r="K10" s="13">
        <v>965</v>
      </c>
      <c r="L10" s="13">
        <v>1004</v>
      </c>
      <c r="M10" s="13">
        <v>1016</v>
      </c>
      <c r="N10" s="14"/>
      <c r="P10" s="42">
        <v>941</v>
      </c>
      <c r="Q10" s="43">
        <v>1017</v>
      </c>
      <c r="R10" s="45">
        <f t="shared" si="0"/>
        <v>76</v>
      </c>
      <c r="S10" s="62">
        <f t="shared" si="1"/>
        <v>8.0765143464399572E-2</v>
      </c>
      <c r="T10" s="47"/>
      <c r="U10" s="48"/>
    </row>
    <row r="11" spans="1:21" x14ac:dyDescent="0.3">
      <c r="A11" s="9" t="s">
        <v>33</v>
      </c>
      <c r="B11" s="10">
        <v>443</v>
      </c>
      <c r="C11" s="10">
        <v>434</v>
      </c>
      <c r="D11" s="10">
        <v>435</v>
      </c>
      <c r="E11" s="10">
        <v>449</v>
      </c>
      <c r="F11" s="10">
        <v>452</v>
      </c>
      <c r="G11" s="10">
        <v>449</v>
      </c>
      <c r="H11" s="10"/>
      <c r="I11" s="10">
        <v>443</v>
      </c>
      <c r="J11" s="10">
        <v>449</v>
      </c>
      <c r="K11" s="10">
        <v>455</v>
      </c>
      <c r="L11" s="10">
        <v>455</v>
      </c>
      <c r="M11" s="10">
        <v>461</v>
      </c>
      <c r="N11" s="14"/>
      <c r="P11" s="40">
        <v>443</v>
      </c>
      <c r="Q11" s="41">
        <v>465</v>
      </c>
      <c r="R11" s="45">
        <f t="shared" si="0"/>
        <v>22</v>
      </c>
      <c r="S11" s="62">
        <f t="shared" si="1"/>
        <v>4.9661399548532728E-2</v>
      </c>
      <c r="T11" s="47"/>
      <c r="U11" s="48"/>
    </row>
    <row r="12" spans="1:21" x14ac:dyDescent="0.3">
      <c r="A12" s="6" t="s">
        <v>35</v>
      </c>
      <c r="B12" s="13"/>
      <c r="C12" s="13">
        <v>188</v>
      </c>
      <c r="D12" s="13">
        <v>188</v>
      </c>
      <c r="E12" s="13">
        <v>188</v>
      </c>
      <c r="F12" s="13">
        <v>188</v>
      </c>
      <c r="G12" s="13">
        <v>186</v>
      </c>
      <c r="H12" s="13"/>
      <c r="I12" s="13">
        <v>189</v>
      </c>
      <c r="J12" s="13"/>
      <c r="K12" s="13">
        <v>207</v>
      </c>
      <c r="L12" s="13">
        <v>205</v>
      </c>
      <c r="M12" s="13">
        <v>210</v>
      </c>
      <c r="N12" s="14"/>
      <c r="P12" s="42">
        <v>0</v>
      </c>
      <c r="Q12" s="43">
        <v>208</v>
      </c>
      <c r="R12" s="45">
        <f t="shared" si="0"/>
        <v>208</v>
      </c>
      <c r="S12" s="62">
        <f>R12/Q12</f>
        <v>1</v>
      </c>
      <c r="T12" s="47"/>
      <c r="U12" s="48"/>
    </row>
    <row r="13" spans="1:21" x14ac:dyDescent="0.3">
      <c r="A13" s="9" t="s">
        <v>19</v>
      </c>
      <c r="B13" s="10">
        <v>901</v>
      </c>
      <c r="C13" s="10">
        <v>898</v>
      </c>
      <c r="D13" s="10">
        <v>895</v>
      </c>
      <c r="E13" s="10">
        <v>912</v>
      </c>
      <c r="F13" s="10">
        <v>914</v>
      </c>
      <c r="G13" s="10">
        <v>912</v>
      </c>
      <c r="H13" s="10"/>
      <c r="I13" s="10">
        <v>910</v>
      </c>
      <c r="J13" s="10">
        <v>916</v>
      </c>
      <c r="K13" s="10">
        <v>935</v>
      </c>
      <c r="L13" s="10">
        <v>970</v>
      </c>
      <c r="M13" s="10">
        <v>989</v>
      </c>
      <c r="N13" s="14"/>
      <c r="P13" s="40">
        <v>901</v>
      </c>
      <c r="Q13" s="41">
        <v>1006</v>
      </c>
      <c r="R13" s="45">
        <f t="shared" si="0"/>
        <v>105</v>
      </c>
      <c r="S13" s="62">
        <f t="shared" si="1"/>
        <v>0.11653718091009989</v>
      </c>
      <c r="T13" s="47"/>
      <c r="U13" s="48"/>
    </row>
    <row r="14" spans="1:21" x14ac:dyDescent="0.3">
      <c r="A14" s="6" t="s">
        <v>14</v>
      </c>
      <c r="B14" s="13">
        <v>294</v>
      </c>
      <c r="C14" s="13">
        <v>295</v>
      </c>
      <c r="D14" s="13">
        <v>293</v>
      </c>
      <c r="E14" s="13">
        <v>299</v>
      </c>
      <c r="F14" s="13">
        <v>300</v>
      </c>
      <c r="G14" s="13">
        <v>301</v>
      </c>
      <c r="H14" s="13"/>
      <c r="I14" s="13">
        <v>293</v>
      </c>
      <c r="J14" s="13">
        <v>295</v>
      </c>
      <c r="K14" s="13">
        <v>301</v>
      </c>
      <c r="L14" s="13">
        <v>304</v>
      </c>
      <c r="M14" s="13">
        <v>304</v>
      </c>
      <c r="N14" s="14"/>
      <c r="P14" s="42">
        <v>294</v>
      </c>
      <c r="Q14" s="43">
        <v>309</v>
      </c>
      <c r="R14" s="45">
        <f t="shared" si="0"/>
        <v>15</v>
      </c>
      <c r="S14" s="62">
        <f t="shared" si="1"/>
        <v>5.1020408163265307E-2</v>
      </c>
      <c r="T14" s="47"/>
      <c r="U14" s="48"/>
    </row>
    <row r="15" spans="1:21" x14ac:dyDescent="0.3">
      <c r="A15" s="9" t="s">
        <v>18</v>
      </c>
      <c r="B15" s="10">
        <v>298</v>
      </c>
      <c r="C15" s="10">
        <v>391</v>
      </c>
      <c r="D15" s="10">
        <v>383</v>
      </c>
      <c r="E15" s="10">
        <v>392</v>
      </c>
      <c r="F15" s="10">
        <v>389</v>
      </c>
      <c r="G15" s="10">
        <v>380</v>
      </c>
      <c r="H15" s="10"/>
      <c r="I15" s="10">
        <v>361</v>
      </c>
      <c r="J15" s="10">
        <v>371</v>
      </c>
      <c r="K15" s="10">
        <v>385</v>
      </c>
      <c r="L15" s="10">
        <v>389</v>
      </c>
      <c r="M15" s="10">
        <v>391</v>
      </c>
      <c r="N15" s="14"/>
      <c r="P15" s="40">
        <v>298</v>
      </c>
      <c r="Q15" s="41">
        <v>396</v>
      </c>
      <c r="R15" s="45">
        <f t="shared" si="0"/>
        <v>98</v>
      </c>
      <c r="S15" s="62">
        <f t="shared" si="1"/>
        <v>0.32885906040268459</v>
      </c>
      <c r="T15" s="47"/>
      <c r="U15" s="48"/>
    </row>
    <row r="16" spans="1:21" x14ac:dyDescent="0.3">
      <c r="A16" s="6" t="s">
        <v>27</v>
      </c>
      <c r="B16" s="13">
        <v>251</v>
      </c>
      <c r="C16" s="13">
        <v>249</v>
      </c>
      <c r="D16" s="13">
        <v>249</v>
      </c>
      <c r="E16" s="13">
        <v>250</v>
      </c>
      <c r="F16" s="13">
        <v>252</v>
      </c>
      <c r="G16" s="13">
        <v>254</v>
      </c>
      <c r="H16" s="13"/>
      <c r="I16" s="13">
        <v>251</v>
      </c>
      <c r="J16" s="13">
        <v>255</v>
      </c>
      <c r="K16" s="13">
        <v>256</v>
      </c>
      <c r="L16" s="13">
        <v>260</v>
      </c>
      <c r="M16" s="13">
        <v>260</v>
      </c>
      <c r="N16" s="14"/>
      <c r="P16" s="42">
        <v>251</v>
      </c>
      <c r="Q16" s="43">
        <v>264</v>
      </c>
      <c r="R16" s="45">
        <f t="shared" si="0"/>
        <v>13</v>
      </c>
      <c r="S16" s="62">
        <f t="shared" si="1"/>
        <v>5.1792828685258967E-2</v>
      </c>
      <c r="T16" s="47"/>
      <c r="U16" s="48"/>
    </row>
    <row r="17" spans="1:21" x14ac:dyDescent="0.3">
      <c r="A17" s="9" t="s">
        <v>28</v>
      </c>
      <c r="B17" s="10">
        <v>414</v>
      </c>
      <c r="C17" s="10">
        <v>415</v>
      </c>
      <c r="D17" s="10">
        <v>414</v>
      </c>
      <c r="E17" s="10">
        <v>418</v>
      </c>
      <c r="F17" s="10">
        <v>428</v>
      </c>
      <c r="G17" s="10">
        <v>430</v>
      </c>
      <c r="H17" s="10"/>
      <c r="I17" s="10">
        <v>423</v>
      </c>
      <c r="J17" s="10">
        <v>425</v>
      </c>
      <c r="K17" s="10">
        <v>430</v>
      </c>
      <c r="L17" s="10">
        <v>434</v>
      </c>
      <c r="M17" s="10">
        <v>437</v>
      </c>
      <c r="N17" s="14"/>
      <c r="P17" s="40">
        <v>414</v>
      </c>
      <c r="Q17" s="41">
        <v>437</v>
      </c>
      <c r="R17" s="45">
        <f t="shared" si="0"/>
        <v>23</v>
      </c>
      <c r="S17" s="62">
        <f t="shared" si="1"/>
        <v>5.5555555555555552E-2</v>
      </c>
      <c r="T17" s="47"/>
      <c r="U17" s="48"/>
    </row>
    <row r="18" spans="1:21" x14ac:dyDescent="0.3">
      <c r="A18" s="6" t="s">
        <v>15</v>
      </c>
      <c r="B18" s="13">
        <v>314</v>
      </c>
      <c r="C18" s="13">
        <v>327</v>
      </c>
      <c r="D18" s="13">
        <v>326</v>
      </c>
      <c r="E18" s="13">
        <v>329</v>
      </c>
      <c r="F18" s="13">
        <v>336</v>
      </c>
      <c r="G18" s="13">
        <v>333</v>
      </c>
      <c r="H18" s="13"/>
      <c r="I18" s="13">
        <v>331</v>
      </c>
      <c r="J18" s="13">
        <v>347</v>
      </c>
      <c r="K18" s="13">
        <v>347</v>
      </c>
      <c r="L18" s="13">
        <v>352</v>
      </c>
      <c r="M18" s="13">
        <v>346</v>
      </c>
      <c r="N18" s="14"/>
      <c r="P18" s="42">
        <v>314</v>
      </c>
      <c r="Q18" s="43">
        <v>350</v>
      </c>
      <c r="R18" s="45">
        <f t="shared" si="0"/>
        <v>36</v>
      </c>
      <c r="S18" s="62">
        <f t="shared" si="1"/>
        <v>0.11464968152866242</v>
      </c>
      <c r="T18" s="47"/>
      <c r="U18" s="48"/>
    </row>
    <row r="19" spans="1:21" x14ac:dyDescent="0.3">
      <c r="A19" s="9" t="s">
        <v>32</v>
      </c>
      <c r="B19" s="10">
        <v>454</v>
      </c>
      <c r="C19" s="10">
        <v>458</v>
      </c>
      <c r="D19" s="10">
        <v>458</v>
      </c>
      <c r="E19" s="10">
        <v>467</v>
      </c>
      <c r="F19" s="10">
        <v>467</v>
      </c>
      <c r="G19" s="10">
        <v>472</v>
      </c>
      <c r="H19" s="10"/>
      <c r="I19" s="10">
        <v>483</v>
      </c>
      <c r="J19" s="10">
        <v>492</v>
      </c>
      <c r="K19" s="10">
        <v>500</v>
      </c>
      <c r="L19" s="10">
        <v>506</v>
      </c>
      <c r="M19" s="10">
        <v>502</v>
      </c>
      <c r="N19" s="14"/>
      <c r="P19" s="40">
        <v>454</v>
      </c>
      <c r="Q19" s="41">
        <v>507</v>
      </c>
      <c r="R19" s="45">
        <f t="shared" si="0"/>
        <v>53</v>
      </c>
      <c r="S19" s="62">
        <f t="shared" si="1"/>
        <v>0.11674008810572688</v>
      </c>
      <c r="T19" s="47"/>
      <c r="U19" s="48"/>
    </row>
    <row r="20" spans="1:21" x14ac:dyDescent="0.3">
      <c r="A20" s="6" t="s">
        <v>29</v>
      </c>
      <c r="B20" s="13">
        <v>438</v>
      </c>
      <c r="C20" s="13">
        <v>446</v>
      </c>
      <c r="D20" s="13">
        <v>445</v>
      </c>
      <c r="E20" s="13">
        <v>456</v>
      </c>
      <c r="F20" s="13">
        <v>447</v>
      </c>
      <c r="G20" s="13">
        <v>441</v>
      </c>
      <c r="H20" s="13"/>
      <c r="I20" s="13">
        <v>443</v>
      </c>
      <c r="J20" s="13">
        <v>453</v>
      </c>
      <c r="K20" s="13">
        <v>458</v>
      </c>
      <c r="L20" s="13">
        <v>468</v>
      </c>
      <c r="M20" s="13">
        <v>471</v>
      </c>
      <c r="N20" s="14"/>
      <c r="P20" s="42">
        <v>438</v>
      </c>
      <c r="Q20" s="43">
        <v>483</v>
      </c>
      <c r="R20" s="45">
        <f t="shared" si="0"/>
        <v>45</v>
      </c>
      <c r="S20" s="62">
        <f t="shared" si="1"/>
        <v>0.10273972602739725</v>
      </c>
      <c r="T20" s="47"/>
      <c r="U20" s="48"/>
    </row>
    <row r="21" spans="1:21" x14ac:dyDescent="0.3">
      <c r="A21" s="9" t="s">
        <v>13</v>
      </c>
      <c r="B21" s="10">
        <v>76</v>
      </c>
      <c r="C21" s="10">
        <v>74</v>
      </c>
      <c r="D21" s="10">
        <v>76</v>
      </c>
      <c r="E21" s="10">
        <v>78</v>
      </c>
      <c r="F21" s="10">
        <v>77</v>
      </c>
      <c r="G21" s="10">
        <v>76</v>
      </c>
      <c r="H21" s="10"/>
      <c r="I21" s="10">
        <v>75</v>
      </c>
      <c r="J21" s="10">
        <v>78</v>
      </c>
      <c r="K21" s="10">
        <v>79</v>
      </c>
      <c r="L21" s="10">
        <v>78</v>
      </c>
      <c r="M21" s="10">
        <v>77</v>
      </c>
      <c r="N21" s="14"/>
      <c r="P21" s="40">
        <v>76</v>
      </c>
      <c r="Q21" s="41">
        <v>82</v>
      </c>
      <c r="R21" s="45">
        <f t="shared" si="0"/>
        <v>6</v>
      </c>
      <c r="S21" s="62">
        <f t="shared" si="1"/>
        <v>7.8947368421052627E-2</v>
      </c>
      <c r="T21" s="47"/>
      <c r="U21" s="48"/>
    </row>
    <row r="22" spans="1:21" x14ac:dyDescent="0.3">
      <c r="A22" s="6" t="s">
        <v>31</v>
      </c>
      <c r="B22" s="13">
        <v>1372</v>
      </c>
      <c r="C22" s="13">
        <v>1360</v>
      </c>
      <c r="D22" s="13">
        <v>1362</v>
      </c>
      <c r="E22" s="13">
        <v>1414</v>
      </c>
      <c r="F22" s="13">
        <v>1407</v>
      </c>
      <c r="G22" s="13">
        <v>1406</v>
      </c>
      <c r="H22" s="13"/>
      <c r="I22" s="13">
        <v>1395</v>
      </c>
      <c r="J22" s="13">
        <v>1416</v>
      </c>
      <c r="K22" s="13">
        <v>1424</v>
      </c>
      <c r="L22" s="13">
        <v>1431</v>
      </c>
      <c r="M22" s="13">
        <v>1447</v>
      </c>
      <c r="N22" s="14"/>
      <c r="P22" s="42">
        <v>1372</v>
      </c>
      <c r="Q22" s="43">
        <v>1457</v>
      </c>
      <c r="R22" s="45">
        <f t="shared" si="0"/>
        <v>85</v>
      </c>
      <c r="S22" s="62">
        <f t="shared" si="1"/>
        <v>6.1953352769679303E-2</v>
      </c>
      <c r="T22" s="47"/>
      <c r="U22" s="48"/>
    </row>
    <row r="23" spans="1:21" x14ac:dyDescent="0.3">
      <c r="A23" s="9" t="s">
        <v>16</v>
      </c>
      <c r="B23" s="10">
        <v>407</v>
      </c>
      <c r="C23" s="10">
        <v>401</v>
      </c>
      <c r="D23" s="10">
        <v>396</v>
      </c>
      <c r="E23" s="10">
        <v>400</v>
      </c>
      <c r="F23" s="10">
        <v>393</v>
      </c>
      <c r="G23" s="10">
        <v>399</v>
      </c>
      <c r="H23" s="10"/>
      <c r="I23" s="10">
        <v>389</v>
      </c>
      <c r="J23" s="10">
        <v>398</v>
      </c>
      <c r="K23" s="10">
        <v>396</v>
      </c>
      <c r="L23" s="10">
        <v>405</v>
      </c>
      <c r="M23" s="10">
        <v>410</v>
      </c>
      <c r="N23" s="14"/>
      <c r="P23" s="40">
        <v>407</v>
      </c>
      <c r="Q23" s="41">
        <v>409</v>
      </c>
      <c r="R23" s="45">
        <f t="shared" si="0"/>
        <v>2</v>
      </c>
      <c r="S23" s="62">
        <f t="shared" si="1"/>
        <v>4.9140049140049139E-3</v>
      </c>
      <c r="T23" s="47"/>
      <c r="U23" s="48"/>
    </row>
    <row r="24" spans="1:21" x14ac:dyDescent="0.3">
      <c r="A24" s="6" t="s">
        <v>21</v>
      </c>
      <c r="B24" s="13">
        <v>342</v>
      </c>
      <c r="C24" s="13">
        <v>344</v>
      </c>
      <c r="D24" s="13">
        <v>345</v>
      </c>
      <c r="E24" s="13">
        <v>353</v>
      </c>
      <c r="F24" s="13">
        <v>351</v>
      </c>
      <c r="G24" s="13">
        <v>362</v>
      </c>
      <c r="H24" s="13"/>
      <c r="I24" s="13">
        <v>363</v>
      </c>
      <c r="J24" s="13">
        <v>364</v>
      </c>
      <c r="K24" s="13">
        <v>363</v>
      </c>
      <c r="L24" s="13">
        <v>366</v>
      </c>
      <c r="M24" s="13">
        <v>365</v>
      </c>
      <c r="N24" s="14"/>
      <c r="P24" s="42">
        <v>342</v>
      </c>
      <c r="Q24" s="43">
        <v>368</v>
      </c>
      <c r="R24" s="45">
        <f t="shared" si="0"/>
        <v>26</v>
      </c>
      <c r="S24" s="62">
        <f t="shared" si="1"/>
        <v>7.6023391812865493E-2</v>
      </c>
      <c r="T24" s="47"/>
      <c r="U24" s="48"/>
    </row>
    <row r="25" spans="1:21" x14ac:dyDescent="0.3">
      <c r="A25" s="9" t="s">
        <v>22</v>
      </c>
      <c r="B25" s="10">
        <v>328</v>
      </c>
      <c r="C25" s="10">
        <v>314</v>
      </c>
      <c r="D25" s="10">
        <v>315</v>
      </c>
      <c r="E25" s="10">
        <v>321</v>
      </c>
      <c r="F25" s="10">
        <v>318</v>
      </c>
      <c r="G25" s="10">
        <v>317</v>
      </c>
      <c r="H25" s="10"/>
      <c r="I25" s="10">
        <v>310</v>
      </c>
      <c r="J25" s="10">
        <v>323</v>
      </c>
      <c r="K25" s="10">
        <v>332</v>
      </c>
      <c r="L25" s="10">
        <v>337</v>
      </c>
      <c r="M25" s="10">
        <v>338</v>
      </c>
      <c r="N25" s="14"/>
      <c r="P25" s="40">
        <v>328</v>
      </c>
      <c r="Q25" s="41">
        <v>342</v>
      </c>
      <c r="R25" s="45">
        <f t="shared" si="0"/>
        <v>14</v>
      </c>
      <c r="S25" s="62">
        <f t="shared" si="1"/>
        <v>4.2682926829268296E-2</v>
      </c>
      <c r="T25" s="47"/>
      <c r="U25" s="48"/>
    </row>
    <row r="26" spans="1:21" x14ac:dyDescent="0.3">
      <c r="A26" s="6" t="s">
        <v>20</v>
      </c>
      <c r="B26" s="13">
        <v>400</v>
      </c>
      <c r="C26" s="13">
        <v>394</v>
      </c>
      <c r="D26" s="13">
        <v>393</v>
      </c>
      <c r="E26" s="13">
        <v>401</v>
      </c>
      <c r="F26" s="13">
        <v>398</v>
      </c>
      <c r="G26" s="13">
        <v>394</v>
      </c>
      <c r="H26" s="13"/>
      <c r="I26" s="13">
        <v>390</v>
      </c>
      <c r="J26" s="13">
        <v>394</v>
      </c>
      <c r="K26" s="13">
        <v>390</v>
      </c>
      <c r="L26" s="13">
        <v>398</v>
      </c>
      <c r="M26" s="13">
        <v>391</v>
      </c>
      <c r="N26" s="14"/>
      <c r="P26" s="42">
        <v>400</v>
      </c>
      <c r="Q26" s="43">
        <v>395</v>
      </c>
      <c r="R26" s="45">
        <f t="shared" si="0"/>
        <v>-5</v>
      </c>
      <c r="S26" s="62">
        <f t="shared" si="1"/>
        <v>-1.2500000000000001E-2</v>
      </c>
      <c r="T26" s="47"/>
      <c r="U26" s="48"/>
    </row>
    <row r="27" spans="1:21" x14ac:dyDescent="0.3">
      <c r="A27" s="9" t="s">
        <v>12</v>
      </c>
      <c r="B27" s="10">
        <v>149</v>
      </c>
      <c r="C27" s="10">
        <v>147</v>
      </c>
      <c r="D27" s="10">
        <v>146</v>
      </c>
      <c r="E27" s="10">
        <v>149</v>
      </c>
      <c r="F27" s="10">
        <v>149</v>
      </c>
      <c r="G27" s="10">
        <v>148</v>
      </c>
      <c r="H27" s="10"/>
      <c r="I27" s="10">
        <v>143</v>
      </c>
      <c r="J27" s="10">
        <v>142</v>
      </c>
      <c r="K27" s="10">
        <v>147</v>
      </c>
      <c r="L27" s="10">
        <v>150</v>
      </c>
      <c r="M27" s="10">
        <v>153</v>
      </c>
      <c r="N27" s="14"/>
      <c r="P27" s="40">
        <v>149</v>
      </c>
      <c r="Q27" s="41">
        <v>155</v>
      </c>
      <c r="R27" s="45">
        <f t="shared" si="0"/>
        <v>6</v>
      </c>
      <c r="S27" s="62">
        <f t="shared" si="1"/>
        <v>4.0268456375838924E-2</v>
      </c>
      <c r="T27" s="47"/>
      <c r="U27" s="48"/>
    </row>
    <row r="28" spans="1:21" ht="14.4" thickBot="1" x14ac:dyDescent="0.35">
      <c r="A28" s="6" t="s">
        <v>30</v>
      </c>
      <c r="B28" s="13">
        <v>360</v>
      </c>
      <c r="C28" s="13">
        <v>358</v>
      </c>
      <c r="D28" s="13">
        <v>363</v>
      </c>
      <c r="E28" s="13">
        <v>378</v>
      </c>
      <c r="F28" s="13">
        <v>385</v>
      </c>
      <c r="G28" s="13">
        <v>386</v>
      </c>
      <c r="H28" s="13"/>
      <c r="I28" s="13">
        <v>382</v>
      </c>
      <c r="J28" s="13">
        <v>391</v>
      </c>
      <c r="K28" s="13">
        <v>399</v>
      </c>
      <c r="L28" s="13">
        <v>403</v>
      </c>
      <c r="M28" s="13">
        <v>400</v>
      </c>
      <c r="N28" s="14"/>
      <c r="P28" s="49">
        <v>360</v>
      </c>
      <c r="Q28" s="50">
        <v>402</v>
      </c>
      <c r="R28" s="51">
        <f t="shared" si="0"/>
        <v>42</v>
      </c>
      <c r="S28" s="103">
        <f t="shared" si="1"/>
        <v>0.11666666666666667</v>
      </c>
      <c r="T28" s="52"/>
      <c r="U28" s="53"/>
    </row>
    <row r="29" spans="1:21" s="8" customFormat="1" ht="28.2" thickBot="1" x14ac:dyDescent="0.35">
      <c r="A29" s="23" t="s">
        <v>40</v>
      </c>
      <c r="B29" s="15">
        <f>SUM(B5:B28)</f>
        <v>13820</v>
      </c>
      <c r="C29" s="15">
        <f t="shared" ref="C29:E29" si="2">SUM(C5:C28)</f>
        <v>14059</v>
      </c>
      <c r="D29" s="15">
        <f t="shared" si="2"/>
        <v>14059</v>
      </c>
      <c r="E29" s="15">
        <f t="shared" si="2"/>
        <v>14320</v>
      </c>
      <c r="F29" s="15">
        <f t="shared" ref="F29" si="3">SUM(F5:F28)</f>
        <v>14340</v>
      </c>
      <c r="G29" s="15">
        <f t="shared" ref="G29" si="4">SUM(G5:G28)</f>
        <v>14367</v>
      </c>
      <c r="H29" s="15"/>
      <c r="I29" s="15">
        <f>SUM(I5:I28)</f>
        <v>14220</v>
      </c>
      <c r="J29" s="16">
        <f t="shared" ref="J29" si="5">SUM(J5:J28)</f>
        <v>14251</v>
      </c>
      <c r="K29" s="15">
        <f t="shared" ref="K29" si="6">SUM(K5:K28)</f>
        <v>14616</v>
      </c>
      <c r="L29" s="15">
        <f t="shared" ref="L29" si="7">SUM(L5:L28)</f>
        <v>14884</v>
      </c>
      <c r="M29" s="15">
        <f t="shared" ref="M29" si="8">SUM(M5:M28)</f>
        <v>14962</v>
      </c>
      <c r="N29" s="17"/>
      <c r="P29" s="54">
        <f>SUM(P5:P28)</f>
        <v>13820</v>
      </c>
      <c r="Q29" s="55">
        <f>SUM(Q5:Q28)</f>
        <v>15102</v>
      </c>
      <c r="R29" s="56">
        <f t="shared" si="0"/>
        <v>1282</v>
      </c>
      <c r="S29" s="57">
        <f t="shared" si="1"/>
        <v>9.2764109985528226E-2</v>
      </c>
      <c r="T29" s="58"/>
      <c r="U29" s="55"/>
    </row>
    <row r="30" spans="1:21" x14ac:dyDescent="0.3">
      <c r="A30" s="18" t="s">
        <v>36</v>
      </c>
      <c r="B30" s="19">
        <f>B29-'2013'!M25</f>
        <v>-4</v>
      </c>
      <c r="C30" s="19">
        <f>C$29-B$29</f>
        <v>239</v>
      </c>
      <c r="D30" s="19">
        <f>D$29-C$29</f>
        <v>0</v>
      </c>
      <c r="E30" s="19">
        <f t="shared" ref="E30:M30" si="9">E$29-D$29</f>
        <v>261</v>
      </c>
      <c r="F30" s="19">
        <f t="shared" si="9"/>
        <v>20</v>
      </c>
      <c r="G30" s="19">
        <f t="shared" si="9"/>
        <v>27</v>
      </c>
      <c r="H30" s="19"/>
      <c r="I30" s="19">
        <f>I$29-G$29</f>
        <v>-147</v>
      </c>
      <c r="J30" s="20">
        <f>J$29-I$29</f>
        <v>31</v>
      </c>
      <c r="K30" s="19">
        <f t="shared" si="9"/>
        <v>365</v>
      </c>
      <c r="L30" s="19">
        <f t="shared" si="9"/>
        <v>268</v>
      </c>
      <c r="M30" s="19">
        <f t="shared" si="9"/>
        <v>78</v>
      </c>
      <c r="N30" s="21"/>
      <c r="O30" s="21"/>
      <c r="P30" s="34"/>
      <c r="Q30" s="35"/>
    </row>
  </sheetData>
  <sortState ref="A2:N25">
    <sortCondition ref="A2:A25"/>
  </sortState>
  <mergeCells count="2">
    <mergeCell ref="A1:M1"/>
    <mergeCell ref="A3:M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8" sqref="Q18"/>
    </sheetView>
  </sheetViews>
  <sheetFormatPr baseColWidth="10" defaultColWidth="11.44140625" defaultRowHeight="13.8" x14ac:dyDescent="0.3"/>
  <cols>
    <col min="1" max="1" width="38.6640625" style="8" customWidth="1"/>
    <col min="2" max="9" width="11.44140625" style="2"/>
    <col min="10" max="10" width="12.6640625" style="2" customWidth="1"/>
    <col min="11" max="11" width="11.44140625" style="2"/>
    <col min="12" max="13" width="12.33203125" style="2" customWidth="1"/>
    <col min="14" max="16" width="11.44140625" style="2"/>
    <col min="17" max="17" width="13.6640625" style="2" customWidth="1"/>
    <col min="18" max="18" width="14.33203125" style="2" customWidth="1"/>
    <col min="19" max="16384" width="11.44140625" style="2"/>
  </cols>
  <sheetData>
    <row r="1" spans="1:20" s="8" customFormat="1" ht="31.5" customHeight="1" thickBot="1" x14ac:dyDescent="0.35">
      <c r="A1" s="24" t="s">
        <v>39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6" t="s">
        <v>11</v>
      </c>
      <c r="N1" s="27"/>
      <c r="O1" s="68" t="s">
        <v>52</v>
      </c>
      <c r="P1" s="76" t="s">
        <v>46</v>
      </c>
      <c r="Q1" s="68" t="s">
        <v>55</v>
      </c>
      <c r="R1" s="69" t="s">
        <v>49</v>
      </c>
      <c r="S1" s="82" t="s">
        <v>51</v>
      </c>
      <c r="T1" s="69" t="s">
        <v>50</v>
      </c>
    </row>
    <row r="2" spans="1:20" x14ac:dyDescent="0.3">
      <c r="A2" s="28" t="s">
        <v>17</v>
      </c>
      <c r="B2" s="29">
        <v>362</v>
      </c>
      <c r="C2" s="29">
        <v>366</v>
      </c>
      <c r="D2" s="29">
        <v>367</v>
      </c>
      <c r="E2" s="29">
        <v>366</v>
      </c>
      <c r="F2" s="29">
        <v>365</v>
      </c>
      <c r="G2" s="29"/>
      <c r="H2" s="29">
        <v>362</v>
      </c>
      <c r="I2" s="29">
        <v>368</v>
      </c>
      <c r="J2" s="29">
        <v>378</v>
      </c>
      <c r="K2" s="29">
        <v>376</v>
      </c>
      <c r="L2" s="29">
        <v>374</v>
      </c>
      <c r="M2" s="30">
        <v>365</v>
      </c>
      <c r="N2" s="31"/>
      <c r="O2" s="72">
        <v>362</v>
      </c>
      <c r="P2" s="77">
        <v>361</v>
      </c>
      <c r="Q2" s="86">
        <f t="shared" ref="Q2:Q26" si="0">P2-O2</f>
        <v>-1</v>
      </c>
      <c r="R2" s="87">
        <f>Q2/O2</f>
        <v>-2.7624309392265192E-3</v>
      </c>
      <c r="S2" s="83"/>
      <c r="T2" s="73"/>
    </row>
    <row r="3" spans="1:20" x14ac:dyDescent="0.3">
      <c r="A3" s="28" t="s">
        <v>25</v>
      </c>
      <c r="B3" s="29">
        <v>152</v>
      </c>
      <c r="C3" s="29">
        <v>153</v>
      </c>
      <c r="D3" s="29">
        <v>151</v>
      </c>
      <c r="E3" s="29">
        <v>151</v>
      </c>
      <c r="F3" s="29">
        <v>152</v>
      </c>
      <c r="G3" s="29"/>
      <c r="H3" s="29">
        <v>156</v>
      </c>
      <c r="I3" s="29">
        <v>151</v>
      </c>
      <c r="J3" s="29">
        <v>159</v>
      </c>
      <c r="K3" s="29">
        <v>156</v>
      </c>
      <c r="L3" s="29">
        <v>162</v>
      </c>
      <c r="M3" s="30">
        <v>161</v>
      </c>
      <c r="N3" s="31"/>
      <c r="O3" s="42">
        <v>152</v>
      </c>
      <c r="P3" s="78">
        <v>161</v>
      </c>
      <c r="Q3" s="45">
        <f t="shared" si="0"/>
        <v>9</v>
      </c>
      <c r="R3" s="46">
        <f t="shared" ref="R3:R26" si="1">Q3/O3</f>
        <v>5.921052631578947E-2</v>
      </c>
      <c r="S3" s="44"/>
      <c r="T3" s="48"/>
    </row>
    <row r="4" spans="1:20" x14ac:dyDescent="0.3">
      <c r="A4" s="28" t="s">
        <v>26</v>
      </c>
      <c r="B4" s="29">
        <v>1500</v>
      </c>
      <c r="C4" s="29">
        <v>1484</v>
      </c>
      <c r="D4" s="29">
        <v>1516</v>
      </c>
      <c r="E4" s="29">
        <v>1540</v>
      </c>
      <c r="F4" s="29">
        <v>1560</v>
      </c>
      <c r="G4" s="29"/>
      <c r="H4" s="29">
        <v>1595</v>
      </c>
      <c r="I4" s="29">
        <v>1594</v>
      </c>
      <c r="J4" s="29">
        <v>1635</v>
      </c>
      <c r="K4" s="29">
        <v>1666</v>
      </c>
      <c r="L4" s="29">
        <v>1741</v>
      </c>
      <c r="M4" s="30">
        <v>1746</v>
      </c>
      <c r="N4" s="31"/>
      <c r="O4" s="40">
        <v>1500</v>
      </c>
      <c r="P4" s="79">
        <v>1766</v>
      </c>
      <c r="Q4" s="45">
        <f t="shared" si="0"/>
        <v>266</v>
      </c>
      <c r="R4" s="46">
        <f t="shared" si="1"/>
        <v>0.17733333333333334</v>
      </c>
      <c r="S4" s="44"/>
      <c r="T4" s="48"/>
    </row>
    <row r="5" spans="1:20" x14ac:dyDescent="0.3">
      <c r="A5" s="28" t="s">
        <v>24</v>
      </c>
      <c r="B5" s="29">
        <v>2233</v>
      </c>
      <c r="C5" s="29">
        <v>2218</v>
      </c>
      <c r="D5" s="29">
        <v>2239</v>
      </c>
      <c r="E5" s="29">
        <v>2244</v>
      </c>
      <c r="F5" s="29">
        <v>2246</v>
      </c>
      <c r="G5" s="29"/>
      <c r="H5" s="29">
        <v>2253</v>
      </c>
      <c r="I5" s="29">
        <v>2207</v>
      </c>
      <c r="J5" s="29">
        <v>2264</v>
      </c>
      <c r="K5" s="29">
        <v>2284</v>
      </c>
      <c r="L5" s="29">
        <v>2432</v>
      </c>
      <c r="M5" s="30">
        <v>2428</v>
      </c>
      <c r="N5" s="31"/>
      <c r="O5" s="42">
        <v>2233</v>
      </c>
      <c r="P5" s="78">
        <v>2449</v>
      </c>
      <c r="Q5" s="45">
        <f t="shared" si="0"/>
        <v>216</v>
      </c>
      <c r="R5" s="46">
        <f t="shared" si="1"/>
        <v>9.6730855351545006E-2</v>
      </c>
      <c r="S5" s="44"/>
      <c r="T5" s="48"/>
    </row>
    <row r="6" spans="1:20" x14ac:dyDescent="0.3">
      <c r="A6" s="28" t="s">
        <v>23</v>
      </c>
      <c r="B6" s="29">
        <v>794</v>
      </c>
      <c r="C6" s="29">
        <v>791</v>
      </c>
      <c r="D6" s="29">
        <v>803</v>
      </c>
      <c r="E6" s="29">
        <v>813</v>
      </c>
      <c r="F6" s="29">
        <v>832</v>
      </c>
      <c r="G6" s="29"/>
      <c r="H6" s="29">
        <v>832</v>
      </c>
      <c r="I6" s="29">
        <v>828</v>
      </c>
      <c r="J6" s="29">
        <v>865</v>
      </c>
      <c r="K6" s="29">
        <v>878</v>
      </c>
      <c r="L6" s="29">
        <v>898</v>
      </c>
      <c r="M6" s="30">
        <v>902</v>
      </c>
      <c r="N6" s="31"/>
      <c r="O6" s="40">
        <v>794</v>
      </c>
      <c r="P6" s="79">
        <v>901</v>
      </c>
      <c r="Q6" s="45">
        <f t="shared" si="0"/>
        <v>107</v>
      </c>
      <c r="R6" s="46">
        <f t="shared" si="1"/>
        <v>0.13476070528967254</v>
      </c>
      <c r="S6" s="44"/>
      <c r="T6" s="48"/>
    </row>
    <row r="7" spans="1:20" x14ac:dyDescent="0.3">
      <c r="A7" s="28" t="s">
        <v>34</v>
      </c>
      <c r="B7" s="29">
        <v>316</v>
      </c>
      <c r="C7" s="29">
        <v>312</v>
      </c>
      <c r="D7" s="29">
        <v>838</v>
      </c>
      <c r="E7" s="29">
        <v>848</v>
      </c>
      <c r="F7" s="29">
        <v>851</v>
      </c>
      <c r="G7" s="29"/>
      <c r="H7" s="29">
        <v>861</v>
      </c>
      <c r="I7" s="29">
        <v>857</v>
      </c>
      <c r="J7" s="29">
        <v>882</v>
      </c>
      <c r="K7" s="29">
        <v>901</v>
      </c>
      <c r="L7" s="29">
        <v>928</v>
      </c>
      <c r="M7" s="30">
        <v>936</v>
      </c>
      <c r="N7" s="31"/>
      <c r="O7" s="42">
        <v>316</v>
      </c>
      <c r="P7" s="78">
        <v>941</v>
      </c>
      <c r="Q7" s="45">
        <f t="shared" si="0"/>
        <v>625</v>
      </c>
      <c r="R7" s="46">
        <f t="shared" si="1"/>
        <v>1.9778481012658229</v>
      </c>
      <c r="S7" s="44"/>
      <c r="T7" s="48"/>
    </row>
    <row r="8" spans="1:20" x14ac:dyDescent="0.3">
      <c r="A8" s="28" t="s">
        <v>33</v>
      </c>
      <c r="B8" s="29">
        <v>356</v>
      </c>
      <c r="C8" s="29">
        <v>357</v>
      </c>
      <c r="D8" s="29">
        <v>362</v>
      </c>
      <c r="E8" s="29">
        <v>361</v>
      </c>
      <c r="F8" s="29">
        <v>361</v>
      </c>
      <c r="G8" s="29"/>
      <c r="H8" s="29">
        <v>363</v>
      </c>
      <c r="I8" s="29">
        <v>360</v>
      </c>
      <c r="J8" s="29">
        <v>368</v>
      </c>
      <c r="K8" s="29">
        <v>372</v>
      </c>
      <c r="L8" s="29">
        <v>413</v>
      </c>
      <c r="M8" s="30">
        <v>414</v>
      </c>
      <c r="N8" s="31"/>
      <c r="O8" s="40">
        <v>356</v>
      </c>
      <c r="P8" s="79">
        <v>443</v>
      </c>
      <c r="Q8" s="45">
        <f t="shared" si="0"/>
        <v>87</v>
      </c>
      <c r="R8" s="46">
        <f t="shared" si="1"/>
        <v>0.2443820224719101</v>
      </c>
      <c r="S8" s="44"/>
      <c r="T8" s="48"/>
    </row>
    <row r="9" spans="1:20" x14ac:dyDescent="0.3">
      <c r="A9" s="28" t="s">
        <v>19</v>
      </c>
      <c r="B9" s="29">
        <v>757</v>
      </c>
      <c r="C9" s="29">
        <v>751</v>
      </c>
      <c r="D9" s="29">
        <v>758</v>
      </c>
      <c r="E9" s="29">
        <v>792</v>
      </c>
      <c r="F9" s="29">
        <v>800</v>
      </c>
      <c r="G9" s="29"/>
      <c r="H9" s="29">
        <v>826</v>
      </c>
      <c r="I9" s="29">
        <v>813</v>
      </c>
      <c r="J9" s="29">
        <v>839</v>
      </c>
      <c r="K9" s="29">
        <v>866</v>
      </c>
      <c r="L9" s="29">
        <v>887</v>
      </c>
      <c r="M9" s="30">
        <v>897</v>
      </c>
      <c r="N9" s="31"/>
      <c r="O9" s="67"/>
      <c r="P9" s="78"/>
      <c r="Q9" s="45">
        <f t="shared" si="0"/>
        <v>0</v>
      </c>
      <c r="R9" s="46"/>
      <c r="S9" s="44"/>
      <c r="T9" s="48"/>
    </row>
    <row r="10" spans="1:20" x14ac:dyDescent="0.3">
      <c r="A10" s="28" t="s">
        <v>14</v>
      </c>
      <c r="B10" s="29">
        <v>295</v>
      </c>
      <c r="C10" s="29">
        <v>294</v>
      </c>
      <c r="D10" s="29">
        <v>273</v>
      </c>
      <c r="E10" s="29">
        <v>277</v>
      </c>
      <c r="F10" s="29">
        <v>275</v>
      </c>
      <c r="G10" s="29"/>
      <c r="H10" s="29">
        <v>281</v>
      </c>
      <c r="I10" s="29">
        <v>280</v>
      </c>
      <c r="J10" s="29">
        <v>284</v>
      </c>
      <c r="K10" s="29">
        <v>291</v>
      </c>
      <c r="L10" s="29">
        <v>297</v>
      </c>
      <c r="M10" s="30">
        <v>299</v>
      </c>
      <c r="N10" s="31"/>
      <c r="O10" s="42">
        <v>757</v>
      </c>
      <c r="P10" s="79">
        <v>901</v>
      </c>
      <c r="Q10" s="45">
        <f t="shared" si="0"/>
        <v>144</v>
      </c>
      <c r="R10" s="46">
        <f t="shared" si="1"/>
        <v>0.19022457067371201</v>
      </c>
      <c r="S10" s="44"/>
      <c r="T10" s="48"/>
    </row>
    <row r="11" spans="1:20" x14ac:dyDescent="0.3">
      <c r="A11" s="28" t="s">
        <v>18</v>
      </c>
      <c r="B11" s="29">
        <v>354</v>
      </c>
      <c r="C11" s="29">
        <v>354</v>
      </c>
      <c r="D11" s="29">
        <v>357</v>
      </c>
      <c r="E11" s="29">
        <v>359</v>
      </c>
      <c r="F11" s="29">
        <v>363</v>
      </c>
      <c r="G11" s="29"/>
      <c r="H11" s="29">
        <v>374</v>
      </c>
      <c r="I11" s="29">
        <v>375</v>
      </c>
      <c r="J11" s="29">
        <v>391</v>
      </c>
      <c r="K11" s="29">
        <v>399</v>
      </c>
      <c r="L11" s="29">
        <v>397</v>
      </c>
      <c r="M11" s="30">
        <v>399</v>
      </c>
      <c r="N11" s="31"/>
      <c r="O11" s="40">
        <v>295</v>
      </c>
      <c r="P11" s="78">
        <v>294</v>
      </c>
      <c r="Q11" s="45">
        <f t="shared" si="0"/>
        <v>-1</v>
      </c>
      <c r="R11" s="46">
        <f t="shared" si="1"/>
        <v>-3.3898305084745762E-3</v>
      </c>
      <c r="S11" s="44"/>
      <c r="T11" s="48"/>
    </row>
    <row r="12" spans="1:20" x14ac:dyDescent="0.3">
      <c r="A12" s="28" t="s">
        <v>27</v>
      </c>
      <c r="B12" s="29">
        <v>200</v>
      </c>
      <c r="C12" s="29">
        <v>199</v>
      </c>
      <c r="D12" s="29">
        <v>233</v>
      </c>
      <c r="E12" s="29">
        <v>234</v>
      </c>
      <c r="F12" s="29">
        <v>232</v>
      </c>
      <c r="G12" s="29"/>
      <c r="H12" s="29">
        <v>233</v>
      </c>
      <c r="I12" s="29">
        <v>224</v>
      </c>
      <c r="J12" s="29">
        <v>240</v>
      </c>
      <c r="K12" s="29">
        <v>242</v>
      </c>
      <c r="L12" s="29">
        <v>247</v>
      </c>
      <c r="M12" s="30">
        <v>246</v>
      </c>
      <c r="N12" s="31"/>
      <c r="O12" s="42">
        <v>354</v>
      </c>
      <c r="P12" s="79">
        <v>298</v>
      </c>
      <c r="Q12" s="45">
        <f t="shared" si="0"/>
        <v>-56</v>
      </c>
      <c r="R12" s="46">
        <f t="shared" si="1"/>
        <v>-0.15819209039548024</v>
      </c>
      <c r="S12" s="44"/>
      <c r="T12" s="48"/>
    </row>
    <row r="13" spans="1:20" x14ac:dyDescent="0.3">
      <c r="A13" s="28" t="s">
        <v>28</v>
      </c>
      <c r="B13" s="29">
        <v>162</v>
      </c>
      <c r="C13" s="29">
        <v>342</v>
      </c>
      <c r="D13" s="29">
        <v>350</v>
      </c>
      <c r="E13" s="29">
        <v>353</v>
      </c>
      <c r="F13" s="29">
        <v>358</v>
      </c>
      <c r="G13" s="29"/>
      <c r="H13" s="29">
        <v>369</v>
      </c>
      <c r="I13" s="29">
        <v>374</v>
      </c>
      <c r="J13" s="29">
        <v>391</v>
      </c>
      <c r="K13" s="29">
        <v>401</v>
      </c>
      <c r="L13" s="29">
        <v>419</v>
      </c>
      <c r="M13" s="30">
        <v>421</v>
      </c>
      <c r="N13" s="31"/>
      <c r="O13" s="40">
        <v>200</v>
      </c>
      <c r="P13" s="78">
        <v>251</v>
      </c>
      <c r="Q13" s="45">
        <f t="shared" si="0"/>
        <v>51</v>
      </c>
      <c r="R13" s="46">
        <f t="shared" si="1"/>
        <v>0.255</v>
      </c>
      <c r="S13" s="44"/>
      <c r="T13" s="48"/>
    </row>
    <row r="14" spans="1:20" x14ac:dyDescent="0.3">
      <c r="A14" s="28" t="s">
        <v>15</v>
      </c>
      <c r="B14" s="29">
        <v>240</v>
      </c>
      <c r="C14" s="29">
        <v>237</v>
      </c>
      <c r="D14" s="29">
        <v>241</v>
      </c>
      <c r="E14" s="29">
        <v>243</v>
      </c>
      <c r="F14" s="29">
        <v>245</v>
      </c>
      <c r="G14" s="29"/>
      <c r="H14" s="29">
        <v>243</v>
      </c>
      <c r="I14" s="29">
        <v>244</v>
      </c>
      <c r="J14" s="29">
        <v>252</v>
      </c>
      <c r="K14" s="29">
        <v>253</v>
      </c>
      <c r="L14" s="29">
        <v>249</v>
      </c>
      <c r="M14" s="30">
        <v>246</v>
      </c>
      <c r="N14" s="31"/>
      <c r="O14" s="42">
        <v>162</v>
      </c>
      <c r="P14" s="79">
        <v>414</v>
      </c>
      <c r="Q14" s="45">
        <f t="shared" si="0"/>
        <v>252</v>
      </c>
      <c r="R14" s="46">
        <f t="shared" si="1"/>
        <v>1.5555555555555556</v>
      </c>
      <c r="S14" s="44"/>
      <c r="T14" s="48"/>
    </row>
    <row r="15" spans="1:20" x14ac:dyDescent="0.3">
      <c r="A15" s="28" t="s">
        <v>32</v>
      </c>
      <c r="B15" s="29">
        <v>437</v>
      </c>
      <c r="C15" s="29">
        <v>439</v>
      </c>
      <c r="D15" s="29">
        <v>440</v>
      </c>
      <c r="E15" s="29">
        <v>439</v>
      </c>
      <c r="F15" s="29">
        <v>442</v>
      </c>
      <c r="G15" s="29"/>
      <c r="H15" s="29">
        <v>462</v>
      </c>
      <c r="I15" s="29">
        <v>452</v>
      </c>
      <c r="J15" s="29">
        <v>459</v>
      </c>
      <c r="K15" s="29">
        <v>458</v>
      </c>
      <c r="L15" s="29">
        <v>461</v>
      </c>
      <c r="M15" s="30">
        <v>456</v>
      </c>
      <c r="N15" s="31"/>
      <c r="O15" s="40">
        <v>240</v>
      </c>
      <c r="P15" s="78">
        <v>314</v>
      </c>
      <c r="Q15" s="45">
        <f t="shared" si="0"/>
        <v>74</v>
      </c>
      <c r="R15" s="46">
        <f t="shared" si="1"/>
        <v>0.30833333333333335</v>
      </c>
      <c r="S15" s="44"/>
      <c r="T15" s="48"/>
    </row>
    <row r="16" spans="1:20" x14ac:dyDescent="0.3">
      <c r="A16" s="28" t="s">
        <v>29</v>
      </c>
      <c r="B16" s="29">
        <v>404</v>
      </c>
      <c r="C16" s="29">
        <v>400</v>
      </c>
      <c r="D16" s="29">
        <v>403</v>
      </c>
      <c r="E16" s="29">
        <v>407</v>
      </c>
      <c r="F16" s="29">
        <v>404</v>
      </c>
      <c r="G16" s="29"/>
      <c r="H16" s="29">
        <v>413</v>
      </c>
      <c r="I16" s="29">
        <v>398</v>
      </c>
      <c r="J16" s="29">
        <v>411</v>
      </c>
      <c r="K16" s="29">
        <v>414</v>
      </c>
      <c r="L16" s="29">
        <v>429</v>
      </c>
      <c r="M16" s="30">
        <v>440</v>
      </c>
      <c r="N16" s="31"/>
      <c r="O16" s="42">
        <v>437</v>
      </c>
      <c r="P16" s="79">
        <v>454</v>
      </c>
      <c r="Q16" s="45">
        <f t="shared" si="0"/>
        <v>17</v>
      </c>
      <c r="R16" s="46">
        <f t="shared" si="1"/>
        <v>3.8901601830663615E-2</v>
      </c>
      <c r="S16" s="44"/>
      <c r="T16" s="48"/>
    </row>
    <row r="17" spans="1:20" x14ac:dyDescent="0.3">
      <c r="A17" s="28" t="s">
        <v>13</v>
      </c>
      <c r="B17" s="29">
        <v>82</v>
      </c>
      <c r="C17" s="29">
        <v>80</v>
      </c>
      <c r="D17" s="29">
        <v>82</v>
      </c>
      <c r="E17" s="29">
        <v>81</v>
      </c>
      <c r="F17" s="29">
        <v>80</v>
      </c>
      <c r="G17" s="29"/>
      <c r="H17" s="29">
        <v>77</v>
      </c>
      <c r="I17" s="29">
        <v>78</v>
      </c>
      <c r="J17" s="29">
        <v>79</v>
      </c>
      <c r="K17" s="29">
        <v>78</v>
      </c>
      <c r="L17" s="29">
        <v>78</v>
      </c>
      <c r="M17" s="30">
        <v>78</v>
      </c>
      <c r="N17" s="31"/>
      <c r="O17" s="40">
        <v>404</v>
      </c>
      <c r="P17" s="78">
        <v>438</v>
      </c>
      <c r="Q17" s="45">
        <f t="shared" si="0"/>
        <v>34</v>
      </c>
      <c r="R17" s="46">
        <f t="shared" si="1"/>
        <v>8.4158415841584164E-2</v>
      </c>
      <c r="S17" s="44"/>
      <c r="T17" s="48"/>
    </row>
    <row r="18" spans="1:20" x14ac:dyDescent="0.3">
      <c r="A18" s="28" t="s">
        <v>31</v>
      </c>
      <c r="B18" s="29">
        <v>1334</v>
      </c>
      <c r="C18" s="29">
        <v>1315</v>
      </c>
      <c r="D18" s="29">
        <v>1342</v>
      </c>
      <c r="E18" s="29">
        <v>1328</v>
      </c>
      <c r="F18" s="29">
        <v>1325</v>
      </c>
      <c r="G18" s="29"/>
      <c r="H18" s="29">
        <v>1348</v>
      </c>
      <c r="I18" s="29">
        <v>1328</v>
      </c>
      <c r="J18" s="29">
        <v>1344</v>
      </c>
      <c r="K18" s="29">
        <v>1351</v>
      </c>
      <c r="L18" s="29">
        <v>1368</v>
      </c>
      <c r="M18" s="30">
        <v>1364</v>
      </c>
      <c r="N18" s="31"/>
      <c r="O18" s="42">
        <v>82</v>
      </c>
      <c r="P18" s="79">
        <v>76</v>
      </c>
      <c r="Q18" s="45">
        <f t="shared" si="0"/>
        <v>-6</v>
      </c>
      <c r="R18" s="46">
        <f t="shared" si="1"/>
        <v>-7.3170731707317069E-2</v>
      </c>
      <c r="S18" s="44"/>
      <c r="T18" s="48"/>
    </row>
    <row r="19" spans="1:20" x14ac:dyDescent="0.3">
      <c r="A19" s="28" t="s">
        <v>16</v>
      </c>
      <c r="B19" s="29">
        <v>393</v>
      </c>
      <c r="C19" s="29">
        <v>389</v>
      </c>
      <c r="D19" s="29">
        <v>396</v>
      </c>
      <c r="E19" s="29">
        <v>398</v>
      </c>
      <c r="F19" s="29">
        <v>398</v>
      </c>
      <c r="G19" s="29"/>
      <c r="H19" s="29">
        <v>396</v>
      </c>
      <c r="I19" s="29">
        <v>388</v>
      </c>
      <c r="J19" s="29">
        <v>409</v>
      </c>
      <c r="K19" s="29">
        <v>410</v>
      </c>
      <c r="L19" s="29">
        <v>413</v>
      </c>
      <c r="M19" s="30">
        <v>409</v>
      </c>
      <c r="N19" s="31"/>
      <c r="O19" s="40">
        <v>1334</v>
      </c>
      <c r="P19" s="78">
        <v>1372</v>
      </c>
      <c r="Q19" s="45">
        <f t="shared" si="0"/>
        <v>38</v>
      </c>
      <c r="R19" s="46">
        <f t="shared" si="1"/>
        <v>2.8485757121439279E-2</v>
      </c>
      <c r="S19" s="44"/>
      <c r="T19" s="48"/>
    </row>
    <row r="20" spans="1:20" x14ac:dyDescent="0.3">
      <c r="A20" s="28" t="s">
        <v>21</v>
      </c>
      <c r="B20" s="29">
        <v>331</v>
      </c>
      <c r="C20" s="29">
        <v>332</v>
      </c>
      <c r="D20" s="29">
        <v>331</v>
      </c>
      <c r="E20" s="29">
        <v>332</v>
      </c>
      <c r="F20" s="29">
        <v>335</v>
      </c>
      <c r="G20" s="29"/>
      <c r="H20" s="29">
        <v>342</v>
      </c>
      <c r="I20" s="29">
        <v>332</v>
      </c>
      <c r="J20" s="29">
        <v>337</v>
      </c>
      <c r="K20" s="29">
        <v>342</v>
      </c>
      <c r="L20" s="29">
        <v>344</v>
      </c>
      <c r="M20" s="30">
        <v>344</v>
      </c>
      <c r="N20" s="31"/>
      <c r="O20" s="42">
        <v>393</v>
      </c>
      <c r="P20" s="79">
        <v>407</v>
      </c>
      <c r="Q20" s="45">
        <f t="shared" si="0"/>
        <v>14</v>
      </c>
      <c r="R20" s="46">
        <f t="shared" si="1"/>
        <v>3.5623409669211195E-2</v>
      </c>
      <c r="S20" s="44"/>
      <c r="T20" s="48"/>
    </row>
    <row r="21" spans="1:20" x14ac:dyDescent="0.3">
      <c r="A21" s="28" t="s">
        <v>22</v>
      </c>
      <c r="B21" s="29">
        <v>362</v>
      </c>
      <c r="C21" s="29">
        <v>364</v>
      </c>
      <c r="D21" s="29">
        <v>365</v>
      </c>
      <c r="E21" s="29">
        <v>359</v>
      </c>
      <c r="F21" s="29">
        <v>359</v>
      </c>
      <c r="G21" s="29"/>
      <c r="H21" s="29">
        <v>361</v>
      </c>
      <c r="I21" s="29">
        <v>354</v>
      </c>
      <c r="J21" s="29">
        <v>366</v>
      </c>
      <c r="K21" s="29">
        <v>367</v>
      </c>
      <c r="L21" s="29">
        <v>374</v>
      </c>
      <c r="M21" s="30">
        <v>372</v>
      </c>
      <c r="N21" s="31"/>
      <c r="O21" s="40">
        <v>331</v>
      </c>
      <c r="P21" s="78">
        <v>342</v>
      </c>
      <c r="Q21" s="45">
        <f t="shared" si="0"/>
        <v>11</v>
      </c>
      <c r="R21" s="46">
        <f t="shared" si="1"/>
        <v>3.3232628398791542E-2</v>
      </c>
      <c r="S21" s="44"/>
      <c r="T21" s="48"/>
    </row>
    <row r="22" spans="1:20" x14ac:dyDescent="0.3">
      <c r="A22" s="28" t="s">
        <v>20</v>
      </c>
      <c r="B22" s="29">
        <v>350</v>
      </c>
      <c r="C22" s="29">
        <v>353</v>
      </c>
      <c r="D22" s="29">
        <v>362</v>
      </c>
      <c r="E22" s="29">
        <v>361</v>
      </c>
      <c r="F22" s="29">
        <v>365</v>
      </c>
      <c r="G22" s="29"/>
      <c r="H22" s="29">
        <v>358</v>
      </c>
      <c r="I22" s="29">
        <v>355</v>
      </c>
      <c r="J22" s="29">
        <v>372</v>
      </c>
      <c r="K22" s="29">
        <v>385</v>
      </c>
      <c r="L22" s="29">
        <v>388</v>
      </c>
      <c r="M22" s="30">
        <v>388</v>
      </c>
      <c r="N22" s="31"/>
      <c r="O22" s="42">
        <v>362</v>
      </c>
      <c r="P22" s="79">
        <v>328</v>
      </c>
      <c r="Q22" s="45">
        <f t="shared" si="0"/>
        <v>-34</v>
      </c>
      <c r="R22" s="46">
        <f t="shared" si="1"/>
        <v>-9.3922651933701654E-2</v>
      </c>
      <c r="S22" s="44"/>
      <c r="T22" s="48"/>
    </row>
    <row r="23" spans="1:20" x14ac:dyDescent="0.3">
      <c r="A23" s="28" t="s">
        <v>12</v>
      </c>
      <c r="B23" s="29">
        <v>120</v>
      </c>
      <c r="C23" s="29">
        <v>117</v>
      </c>
      <c r="D23" s="29">
        <v>118</v>
      </c>
      <c r="E23" s="29">
        <v>120</v>
      </c>
      <c r="F23" s="29">
        <v>124</v>
      </c>
      <c r="G23" s="29"/>
      <c r="H23" s="29">
        <v>145</v>
      </c>
      <c r="I23" s="29">
        <v>144</v>
      </c>
      <c r="J23" s="29">
        <v>144</v>
      </c>
      <c r="K23" s="29">
        <v>148</v>
      </c>
      <c r="L23" s="29">
        <v>153</v>
      </c>
      <c r="M23" s="30">
        <v>153</v>
      </c>
      <c r="N23" s="31"/>
      <c r="O23" s="40">
        <v>350</v>
      </c>
      <c r="P23" s="78">
        <v>400</v>
      </c>
      <c r="Q23" s="45">
        <f t="shared" si="0"/>
        <v>50</v>
      </c>
      <c r="R23" s="46">
        <f t="shared" si="1"/>
        <v>0.14285714285714285</v>
      </c>
      <c r="S23" s="44"/>
      <c r="T23" s="48"/>
    </row>
    <row r="24" spans="1:20" x14ac:dyDescent="0.3">
      <c r="A24" s="28" t="s">
        <v>30</v>
      </c>
      <c r="B24" s="29">
        <v>356</v>
      </c>
      <c r="C24" s="29">
        <v>353</v>
      </c>
      <c r="D24" s="29">
        <v>352</v>
      </c>
      <c r="E24" s="29">
        <v>356</v>
      </c>
      <c r="F24" s="29">
        <v>349</v>
      </c>
      <c r="G24" s="29"/>
      <c r="H24" s="29">
        <v>350</v>
      </c>
      <c r="I24" s="29">
        <v>340</v>
      </c>
      <c r="J24" s="29">
        <v>353</v>
      </c>
      <c r="K24" s="29">
        <v>358</v>
      </c>
      <c r="L24" s="29">
        <v>361</v>
      </c>
      <c r="M24" s="30">
        <v>360</v>
      </c>
      <c r="N24" s="31"/>
      <c r="O24" s="42">
        <v>120</v>
      </c>
      <c r="P24" s="79">
        <v>149</v>
      </c>
      <c r="Q24" s="45">
        <f t="shared" si="0"/>
        <v>29</v>
      </c>
      <c r="R24" s="46">
        <f t="shared" si="1"/>
        <v>0.24166666666666667</v>
      </c>
      <c r="S24" s="44"/>
      <c r="T24" s="48"/>
    </row>
    <row r="25" spans="1:20" s="8" customFormat="1" ht="14.4" thickBot="1" x14ac:dyDescent="0.35">
      <c r="A25" s="32" t="s">
        <v>40</v>
      </c>
      <c r="B25" s="32">
        <f>SUM(B2:B24)</f>
        <v>11890</v>
      </c>
      <c r="C25" s="32">
        <f t="shared" ref="C25:M25" si="2">SUM(C2:C24)</f>
        <v>12000</v>
      </c>
      <c r="D25" s="32">
        <f t="shared" si="2"/>
        <v>12679</v>
      </c>
      <c r="E25" s="32">
        <f t="shared" si="2"/>
        <v>12762</v>
      </c>
      <c r="F25" s="32">
        <f t="shared" si="2"/>
        <v>12821</v>
      </c>
      <c r="G25" s="32"/>
      <c r="H25" s="32">
        <f t="shared" si="2"/>
        <v>13000</v>
      </c>
      <c r="I25" s="32">
        <f t="shared" si="2"/>
        <v>12844</v>
      </c>
      <c r="J25" s="32">
        <f t="shared" si="2"/>
        <v>13222</v>
      </c>
      <c r="K25" s="32">
        <f t="shared" si="2"/>
        <v>13396</v>
      </c>
      <c r="L25" s="32">
        <f t="shared" si="2"/>
        <v>13813</v>
      </c>
      <c r="M25" s="32">
        <f t="shared" si="2"/>
        <v>13824</v>
      </c>
      <c r="O25" s="74">
        <v>356</v>
      </c>
      <c r="P25" s="80">
        <v>360</v>
      </c>
      <c r="Q25" s="88">
        <f t="shared" si="0"/>
        <v>4</v>
      </c>
      <c r="R25" s="89">
        <f t="shared" si="1"/>
        <v>1.1235955056179775E-2</v>
      </c>
      <c r="S25" s="84"/>
      <c r="T25" s="75"/>
    </row>
    <row r="26" spans="1:20" ht="14.4" thickBot="1" x14ac:dyDescent="0.35">
      <c r="A26" s="32" t="s">
        <v>36</v>
      </c>
      <c r="B26" s="33"/>
      <c r="C26" s="33">
        <f>C$25-B$25</f>
        <v>110</v>
      </c>
      <c r="D26" s="33">
        <f t="shared" ref="D26:M26" si="3">D$25-C$25</f>
        <v>679</v>
      </c>
      <c r="E26" s="33">
        <f t="shared" si="3"/>
        <v>83</v>
      </c>
      <c r="F26" s="33">
        <f t="shared" si="3"/>
        <v>59</v>
      </c>
      <c r="G26" s="33"/>
      <c r="H26" s="33">
        <f>H$25-F$25</f>
        <v>179</v>
      </c>
      <c r="I26" s="33">
        <f t="shared" si="3"/>
        <v>-156</v>
      </c>
      <c r="J26" s="33">
        <f t="shared" si="3"/>
        <v>378</v>
      </c>
      <c r="K26" s="33">
        <f t="shared" si="3"/>
        <v>174</v>
      </c>
      <c r="L26" s="33">
        <f t="shared" si="3"/>
        <v>417</v>
      </c>
      <c r="M26" s="33">
        <f t="shared" si="3"/>
        <v>11</v>
      </c>
      <c r="O26" s="70">
        <f>SUM(O2:O25)</f>
        <v>11890</v>
      </c>
      <c r="P26" s="81">
        <f>SUM(P2:P25)</f>
        <v>13820</v>
      </c>
      <c r="Q26" s="90">
        <f t="shared" si="0"/>
        <v>1930</v>
      </c>
      <c r="R26" s="87">
        <f t="shared" si="1"/>
        <v>0.16232127838519764</v>
      </c>
      <c r="S26" s="85"/>
      <c r="T26" s="7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 FLAMENT</dc:creator>
  <cp:lastModifiedBy>Caroline Possemiers</cp:lastModifiedBy>
  <cp:lastPrinted>2015-02-11T08:37:50Z</cp:lastPrinted>
  <dcterms:created xsi:type="dcterms:W3CDTF">2014-12-02T17:43:54Z</dcterms:created>
  <dcterms:modified xsi:type="dcterms:W3CDTF">2021-07-02T13:51:34Z</dcterms:modified>
</cp:coreProperties>
</file>